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pictx-my.sharepoint.com/personal/rpowell_opic_texas_gov/Documents/Desktop/IT/website/copa-materials-from-hhsc-website/application-materials/"/>
    </mc:Choice>
  </mc:AlternateContent>
  <xr:revisionPtr revIDLastSave="0" documentId="8_{E0F42BC8-7EDA-4F7C-9880-382F79F48B8F}" xr6:coauthVersionLast="47" xr6:coauthVersionMax="47" xr10:uidLastSave="{00000000-0000-0000-0000-000000000000}"/>
  <bookViews>
    <workbookView xWindow="-103" yWindow="-103" windowWidth="33120" windowHeight="18000" xr2:uid="{AB7B1EC5-5F30-41AC-9C1D-D7B1096B4AA8}"/>
  </bookViews>
  <sheets>
    <sheet name="Table of Contents and Notes" sheetId="1" r:id="rId1"/>
    <sheet name="Revenue Sources - Example" sheetId="9" r:id="rId2"/>
    <sheet name="4. Revenue Sources" sheetId="12" r:id="rId3"/>
    <sheet name="Financial Performance - Example" sheetId="4" r:id="rId4"/>
    <sheet name="5. Financial Performance" sheetId="5" r:id="rId5"/>
    <sheet name="RCC Reasonableness-Example" sheetId="3" r:id="rId6"/>
    <sheet name="7. RCC Reasonableness" sheetId="6" r:id="rId7"/>
    <sheet name="Rate Comparison -Example" sheetId="2" r:id="rId8"/>
    <sheet name="8. Rate Comparison" sheetId="11" r:id="rId9"/>
  </sheets>
  <definedNames>
    <definedName name="_xlnm.Print_Area" localSheetId="5">'RCC Reasonableness-Example'!$B$1:$G$16</definedName>
    <definedName name="_xlnm.Print_Area" localSheetId="1">'Revenue Sources - Example'!$B$1:$H$30</definedName>
    <definedName name="_xlnm.Print_Area" localSheetId="0">'Table of Contents and Notes'!$B$1:$D$20</definedName>
    <definedName name="_xlnm.Print_Titles" localSheetId="8">'8. Rate Comparison'!$7:$7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1" l="1"/>
  <c r="C5" i="5"/>
  <c r="C3" i="6"/>
  <c r="D3" i="12"/>
  <c r="E9" i="6"/>
  <c r="E10" i="6"/>
  <c r="E11" i="6"/>
  <c r="E12" i="6"/>
  <c r="F27" i="5"/>
  <c r="F26" i="5"/>
  <c r="F25" i="5"/>
  <c r="F24" i="5"/>
  <c r="F23" i="5"/>
  <c r="F22" i="5"/>
  <c r="F21" i="5"/>
  <c r="F20" i="5"/>
  <c r="F15" i="5"/>
  <c r="F11" i="5"/>
  <c r="F9" i="5"/>
  <c r="A7" i="6" l="1"/>
  <c r="E7" i="11" s="1"/>
  <c r="F21" i="12"/>
  <c r="G11" i="12" s="1"/>
  <c r="E10" i="12"/>
  <c r="E11" i="12"/>
  <c r="E12" i="12"/>
  <c r="E13" i="12"/>
  <c r="E14" i="12"/>
  <c r="E15" i="12"/>
  <c r="E16" i="12"/>
  <c r="E17" i="12"/>
  <c r="E18" i="12"/>
  <c r="E19" i="12"/>
  <c r="E20" i="12"/>
  <c r="B21" i="12"/>
  <c r="C10" i="12" s="1"/>
  <c r="D21" i="12"/>
  <c r="J7" i="11"/>
  <c r="I7" i="11"/>
  <c r="H7" i="11"/>
  <c r="G7" i="11"/>
  <c r="F7" i="11"/>
  <c r="D44" i="2"/>
  <c r="E19" i="9"/>
  <c r="C19" i="9"/>
  <c r="D9" i="4" s="1"/>
  <c r="G19" i="9"/>
  <c r="F9" i="9"/>
  <c r="F10" i="9"/>
  <c r="F11" i="9"/>
  <c r="F12" i="9"/>
  <c r="F13" i="9"/>
  <c r="F14" i="9"/>
  <c r="F15" i="9"/>
  <c r="F16" i="9"/>
  <c r="F17" i="9"/>
  <c r="F18" i="9"/>
  <c r="F8" i="9"/>
  <c r="G14" i="12" l="1"/>
  <c r="G18" i="12"/>
  <c r="G13" i="12"/>
  <c r="G17" i="12"/>
  <c r="G10" i="12"/>
  <c r="G20" i="12"/>
  <c r="G16" i="12"/>
  <c r="G12" i="12"/>
  <c r="G19" i="12"/>
  <c r="G15" i="12"/>
  <c r="C17" i="12"/>
  <c r="C15" i="12"/>
  <c r="E21" i="12"/>
  <c r="C20" i="12"/>
  <c r="C12" i="12"/>
  <c r="C14" i="12"/>
  <c r="C19" i="12"/>
  <c r="C11" i="12"/>
  <c r="C16" i="12"/>
  <c r="C13" i="12"/>
  <c r="C18" i="12"/>
  <c r="D8" i="3"/>
  <c r="G21" i="12" l="1"/>
  <c r="C21" i="12"/>
  <c r="C8" i="3"/>
  <c r="C7" i="6" l="1"/>
  <c r="D9" i="9"/>
  <c r="D10" i="9"/>
  <c r="D11" i="9"/>
  <c r="D12" i="9"/>
  <c r="D13" i="9"/>
  <c r="D14" i="9"/>
  <c r="D15" i="9"/>
  <c r="D16" i="9"/>
  <c r="D17" i="9"/>
  <c r="D18" i="9"/>
  <c r="D8" i="9"/>
  <c r="B28" i="5"/>
  <c r="B13" i="5"/>
  <c r="B17" i="5" s="1"/>
  <c r="A10" i="1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F9" i="6" l="1"/>
  <c r="F10" i="6"/>
  <c r="F11" i="6"/>
  <c r="F12" i="6"/>
  <c r="D19" i="9"/>
  <c r="B30" i="5"/>
  <c r="B32" i="5" s="1"/>
  <c r="F19" i="9"/>
  <c r="H14" i="9"/>
  <c r="D13" i="5"/>
  <c r="D17" i="5" s="1"/>
  <c r="E13" i="5"/>
  <c r="E28" i="5"/>
  <c r="D28" i="5"/>
  <c r="C28" i="5"/>
  <c r="C13" i="5"/>
  <c r="C17" i="5" s="1"/>
  <c r="F28" i="5" l="1"/>
  <c r="E17" i="5"/>
  <c r="F17" i="5" s="1"/>
  <c r="F13" i="5"/>
  <c r="H16" i="9"/>
  <c r="H9" i="9"/>
  <c r="H13" i="9"/>
  <c r="H10" i="9"/>
  <c r="H11" i="9"/>
  <c r="H12" i="9"/>
  <c r="H15" i="9"/>
  <c r="H18" i="9"/>
  <c r="H8" i="9"/>
  <c r="H17" i="9"/>
  <c r="D30" i="5"/>
  <c r="C30" i="5"/>
  <c r="E30" i="5" l="1"/>
  <c r="E32" i="5" s="1"/>
  <c r="F30" i="5"/>
  <c r="H19" i="9"/>
  <c r="D32" i="5"/>
  <c r="C32" i="5"/>
  <c r="D7" i="6"/>
  <c r="E8" i="6" s="1"/>
  <c r="F8" i="6" s="1"/>
  <c r="F32" i="5" l="1"/>
  <c r="F9" i="4" l="1"/>
  <c r="F27" i="4"/>
  <c r="F26" i="4"/>
  <c r="F25" i="4"/>
  <c r="F24" i="4"/>
  <c r="F23" i="4"/>
  <c r="F22" i="4"/>
  <c r="F21" i="4"/>
  <c r="F20" i="4"/>
  <c r="F15" i="4"/>
  <c r="F9" i="3" l="1"/>
  <c r="G9" i="3" s="1"/>
  <c r="F13" i="3"/>
  <c r="G13" i="3" s="1"/>
  <c r="F10" i="3"/>
  <c r="G10" i="3" s="1"/>
  <c r="F12" i="3"/>
  <c r="G12" i="3" s="1"/>
  <c r="F28" i="4"/>
  <c r="F17" i="4" l="1"/>
  <c r="F11" i="4"/>
  <c r="F11" i="3"/>
  <c r="G11" i="3" s="1"/>
  <c r="F13" i="4"/>
  <c r="F30" i="4"/>
  <c r="F32" i="4" l="1"/>
</calcChain>
</file>

<file path=xl/sharedStrings.xml><?xml version="1.0" encoding="utf-8"?>
<sst xmlns="http://schemas.openxmlformats.org/spreadsheetml/2006/main" count="609" uniqueCount="197">
  <si>
    <t>Application Question</t>
  </si>
  <si>
    <t>4.</t>
  </si>
  <si>
    <t>Revenue Sources</t>
  </si>
  <si>
    <t>5.</t>
  </si>
  <si>
    <t>Financial Performance</t>
  </si>
  <si>
    <t>7.</t>
  </si>
  <si>
    <t xml:space="preserve">RCC Reasonableness </t>
  </si>
  <si>
    <t>8.</t>
  </si>
  <si>
    <t>Rate Comparison</t>
  </si>
  <si>
    <t>Requested Rate Increase Percentage</t>
  </si>
  <si>
    <t>Twelve Months of Rate or Gross Charges</t>
  </si>
  <si>
    <t>Corresponding Net Revenue</t>
  </si>
  <si>
    <t xml:space="preserve">Other Commercial Payors </t>
  </si>
  <si>
    <t>Medicare</t>
  </si>
  <si>
    <t>Medicare Advantage</t>
  </si>
  <si>
    <t>Medicaid</t>
  </si>
  <si>
    <t>Tri-Care</t>
  </si>
  <si>
    <t>Worker's Compensation</t>
  </si>
  <si>
    <t>Other Payors</t>
  </si>
  <si>
    <t>Patients covered under FAP</t>
  </si>
  <si>
    <t>Uninsured Patients not covered by FAP</t>
  </si>
  <si>
    <t>Totals</t>
  </si>
  <si>
    <t>Terms</t>
  </si>
  <si>
    <t>Column</t>
  </si>
  <si>
    <t>Definitions</t>
  </si>
  <si>
    <t>B</t>
  </si>
  <si>
    <t>C</t>
  </si>
  <si>
    <t>D</t>
  </si>
  <si>
    <t>Estimated collections from the respective payor based on hospital experience and contracts</t>
  </si>
  <si>
    <t>Increased Gross Charge Amount</t>
  </si>
  <si>
    <t>E</t>
  </si>
  <si>
    <t>F</t>
  </si>
  <si>
    <t>G</t>
  </si>
  <si>
    <t>Total</t>
  </si>
  <si>
    <t xml:space="preserve"> </t>
  </si>
  <si>
    <t>Prior Year based on Audited Financials</t>
  </si>
  <si>
    <t>Current Year Budget</t>
  </si>
  <si>
    <t>Current Year Projected</t>
  </si>
  <si>
    <t>Next Year Forecasted w/rate increase</t>
  </si>
  <si>
    <t>Percent Change</t>
  </si>
  <si>
    <t>Gross Charges</t>
  </si>
  <si>
    <t>Deductions from Revenue</t>
  </si>
  <si>
    <t>Net Patient Revenue</t>
  </si>
  <si>
    <t>Other Revenue</t>
  </si>
  <si>
    <t>Net Revenue</t>
  </si>
  <si>
    <t>Expenses:</t>
  </si>
  <si>
    <t>Salary and Benefits</t>
  </si>
  <si>
    <t>Supplies</t>
  </si>
  <si>
    <t>Purchased Services</t>
  </si>
  <si>
    <t>Drugs</t>
  </si>
  <si>
    <t>Utilities</t>
  </si>
  <si>
    <t>Depreciation</t>
  </si>
  <si>
    <t>Interest</t>
  </si>
  <si>
    <t>Other</t>
  </si>
  <si>
    <t>Net Income</t>
  </si>
  <si>
    <t>EBITDA</t>
  </si>
  <si>
    <t>Days of Cash on Hand using Unrestricted Cash, including any amounts with only board or other internal restrictions</t>
  </si>
  <si>
    <t>Debt Service Coverage</t>
  </si>
  <si>
    <t>Long Term Debt to Capitalization</t>
  </si>
  <si>
    <t>Merged Entity's current rating</t>
  </si>
  <si>
    <t>Reasonableness Check of Cost to Charge Ratio</t>
  </si>
  <si>
    <t>Cost to Charge Ratio from Medicare Cost Report Worksheet S-10</t>
  </si>
  <si>
    <t>RCC Cost</t>
  </si>
  <si>
    <t>Estimated variance in Gross Charges</t>
  </si>
  <si>
    <t>Assumption 1 - Cost to operate are more or less equal</t>
  </si>
  <si>
    <t>Note - Worksheet S-10 is available from various cost report sources on a subscription basis.</t>
  </si>
  <si>
    <t>Comparison of Hospital Rate</t>
  </si>
  <si>
    <t>Charges reported in respective chargemasters</t>
  </si>
  <si>
    <t>CPT or HCPCS Code</t>
  </si>
  <si>
    <t>Merged Facility Volume (from all departments using the specific CPT)</t>
  </si>
  <si>
    <t>Routine Venipuncture</t>
  </si>
  <si>
    <t>Blood Glucose Monitor</t>
  </si>
  <si>
    <t>CBC With Diff</t>
  </si>
  <si>
    <t>Comp. Metabolic Panel</t>
  </si>
  <si>
    <t>Basic Metabolic Panel</t>
  </si>
  <si>
    <t>SCR Mammography</t>
  </si>
  <si>
    <t>Gallbladder Ultrasound</t>
  </si>
  <si>
    <t>SVN-MDI Airway Treatment</t>
  </si>
  <si>
    <t xml:space="preserve">Arterial Puncture </t>
  </si>
  <si>
    <t>INSERTION OF CHEST TUBE</t>
  </si>
  <si>
    <t>COLONOSCOPY W/BIOPSY</t>
  </si>
  <si>
    <t>X-Ray - Skull series complete</t>
  </si>
  <si>
    <t>CAT HEAD WO/CONTRAST COMPLETE</t>
  </si>
  <si>
    <t>CAT HEAD W/CONTRAST COMPLETE</t>
  </si>
  <si>
    <t>CAT HEAD W&amp;WO/CONTRAST COMPLET</t>
  </si>
  <si>
    <t>MRI BRAIN WO/CONTRAST</t>
  </si>
  <si>
    <t>MRI BRAIN W/CONTRAST</t>
  </si>
  <si>
    <t>MRI BRAIN W&amp;WO/CONTRAST</t>
  </si>
  <si>
    <t>X-Ray Chest 2 views</t>
  </si>
  <si>
    <t>X-RAY EXAM HIP UNI 2-3 VIEWS</t>
  </si>
  <si>
    <t>CT, ABD WO CONTRAST</t>
  </si>
  <si>
    <t>CAT ABDOMEN W/CONTRAST COMPLET</t>
  </si>
  <si>
    <t>CAT ABDOMEN W&amp;WO/CONTRAST COMP</t>
  </si>
  <si>
    <t>COLON BARIUM ENEMA</t>
  </si>
  <si>
    <t>Electrocardiogram</t>
  </si>
  <si>
    <t>Echocardiogram</t>
  </si>
  <si>
    <t>Ventilation Assist Subsequent Day</t>
  </si>
  <si>
    <t>Electroencephalogram (EEG); including recording awake and drowsy</t>
  </si>
  <si>
    <t>IV INFUSION TX; TO 1 HR   [INF]</t>
  </si>
  <si>
    <t>CHEMO INFUSION TO 1 HR  [INF]</t>
  </si>
  <si>
    <t>THERAPEUTIC PROCEDURE 15 MIN  [OPPTSTH]</t>
  </si>
  <si>
    <t>EMERGENCY DEPARTMENT I</t>
  </si>
  <si>
    <t>EMERGENCY DEPARTMENT II</t>
  </si>
  <si>
    <t>EMERGENCY DEPARTMENT III</t>
  </si>
  <si>
    <t>EMERGENCY DEPARTMENT IV</t>
  </si>
  <si>
    <t>EMERGENCY DEPARTMENT V</t>
  </si>
  <si>
    <t>Add various daily rates description</t>
  </si>
  <si>
    <t>Charge Based Commercial Payors Without Rate Caps</t>
  </si>
  <si>
    <t>Charge Based Commercial Payors With Rate Caps</t>
  </si>
  <si>
    <t>Patients Covered Under FAP</t>
  </si>
  <si>
    <t>Payor Mix Based on Charge Volume</t>
  </si>
  <si>
    <t>Projected Change in Net Revenue</t>
  </si>
  <si>
    <t>Portion of Increase (Decrease) in Net Revenue Provided by Each Payor</t>
  </si>
  <si>
    <t>Enter Comparable Hospital #1 Name</t>
  </si>
  <si>
    <t>Enter Comparable Hospital #2 Name</t>
  </si>
  <si>
    <t>Enter Comparable Hospital #3 Name</t>
  </si>
  <si>
    <t>Enter Comparable Hospital #4 Name</t>
  </si>
  <si>
    <t>Enter Comparable Hospital #5 Name</t>
  </si>
  <si>
    <t>Enter Unit Charge</t>
  </si>
  <si>
    <t>Service Description</t>
  </si>
  <si>
    <t>Add shoppable service description</t>
  </si>
  <si>
    <t>Applicant Hospital Name</t>
  </si>
  <si>
    <t>Charges Reported in Respective Chargemasters</t>
  </si>
  <si>
    <t>Comparable Hospital #1</t>
  </si>
  <si>
    <t>Comparable Hospital #2</t>
  </si>
  <si>
    <t>Comparable Hospital #3</t>
  </si>
  <si>
    <t>Comparable Hospital #4</t>
  </si>
  <si>
    <t>Comparable Hospital #5</t>
  </si>
  <si>
    <t>Comparable Hospital #1 Name</t>
  </si>
  <si>
    <t>Comparable Hospital #2 Name</t>
  </si>
  <si>
    <t>Comparable Hospital #3 Name</t>
  </si>
  <si>
    <t>Comparable Hospital #4 Name</t>
  </si>
  <si>
    <t>Comparable Hospital #5 Name</t>
  </si>
  <si>
    <t>Type of Payor</t>
  </si>
  <si>
    <t>FAP</t>
  </si>
  <si>
    <t>Increased Gross Charge Amount
(6% in the example)</t>
  </si>
  <si>
    <t>Rate or Gross Charges</t>
  </si>
  <si>
    <t>Row 16/17</t>
  </si>
  <si>
    <t>Amounts from chargemaster billed to patients and their insurer before discounts or contractual allowances</t>
  </si>
  <si>
    <t xml:space="preserve">Hospital Name: </t>
  </si>
  <si>
    <t>Merged Entity's current bond rating</t>
  </si>
  <si>
    <t>Prior Year Based on Audited Financials</t>
  </si>
  <si>
    <t>Next Year Forecasted with Rate Increase</t>
  </si>
  <si>
    <t>Tab Name</t>
  </si>
  <si>
    <t>The dollar amount by which each payor's gross charges or rates will increase -typically the amount of the rate increase times the rates or gross charges</t>
  </si>
  <si>
    <t>Financial Assistance Program, example: sliding scale</t>
  </si>
  <si>
    <t>Calculated from Column F percentage net revenue of total change in net revenue contributed by each payor</t>
  </si>
  <si>
    <t>Weighting, calculated from Column B</t>
  </si>
  <si>
    <r>
      <rPr>
        <b/>
        <sz val="11"/>
        <color theme="1"/>
        <rFont val="Verdana"/>
        <family val="2"/>
      </rPr>
      <t>Note</t>
    </r>
    <r>
      <rPr>
        <sz val="11"/>
        <color theme="1"/>
        <rFont val="Verdana"/>
        <family val="2"/>
      </rPr>
      <t xml:space="preserve"> - Worksheet S-10 is available from various cost report sources on a subscription basis.</t>
    </r>
  </si>
  <si>
    <t>Shoppable Service / Description</t>
  </si>
  <si>
    <t>Equivalent Charges at Comparable Hospitals</t>
  </si>
  <si>
    <t>COPA Application for Rate Increase</t>
  </si>
  <si>
    <t>Merged Hospital Inpatient and Outpatient Charges Reported on Medicare Cost Report Worksheet C</t>
  </si>
  <si>
    <t>Estimated Variance in Gross Charges</t>
  </si>
  <si>
    <t>Cost to Charge Ratio from Medicare Cost Report Worksheet    
S-10</t>
  </si>
  <si>
    <t>COPA Application for Rate Change</t>
  </si>
  <si>
    <t>Financial Need of Rate Change</t>
  </si>
  <si>
    <t>Requested Rate Change Percentage</t>
  </si>
  <si>
    <t>Changed Gross Charge Amount
(6% in the example)</t>
  </si>
  <si>
    <t>Portion of Change (Decrease) in Net Revenue Provided by Each Payor</t>
  </si>
  <si>
    <t>Changed Gross Charge Amount</t>
  </si>
  <si>
    <t>Provide the total charges for the merged hospital from Worksheet C, Part I, Column 8, line 202, and the allowable cost from Worksheet C, Part I, Column 3, Line 202, and the cost to charge ratio reported on Worksheet S-10 from the most recent Medicare cost report.</t>
  </si>
  <si>
    <t>Provide Current Procedural Terminology (CPT) code, Rate Description, Merged Hospital Volume for the Respective Code, Merged Hospital Rate, and the Rates of at least five comparable hospitals.</t>
  </si>
  <si>
    <t>Application for Rate Change - Appendix B</t>
  </si>
  <si>
    <t>6</t>
  </si>
  <si>
    <t>1</t>
  </si>
  <si>
    <t>NA</t>
  </si>
  <si>
    <t>2</t>
  </si>
  <si>
    <t>3</t>
  </si>
  <si>
    <t>9</t>
  </si>
  <si>
    <t>10</t>
  </si>
  <si>
    <t>11</t>
  </si>
  <si>
    <t>Explanation of the Benefits Provided by the Rate Change - Complete in Application for Rate Change document</t>
  </si>
  <si>
    <t>Rate Change Request - Complete in Application for Rate Change document</t>
  </si>
  <si>
    <t>Historical Rate Change - Complete in Application for Rate Change document</t>
  </si>
  <si>
    <t>Budgeted or Forecasted Results - Complete in Application for Rate Change document</t>
  </si>
  <si>
    <t>Other Comparison - Complete in Application for Rate Change document</t>
  </si>
  <si>
    <t>Supporting Documentation- Complete in Application for Rate Change document</t>
  </si>
  <si>
    <t>Required Certification - Complete in Application for Rate Change document</t>
  </si>
  <si>
    <t>Complete the shaded fields in each tab</t>
  </si>
  <si>
    <t>Section Name/Instructions</t>
  </si>
  <si>
    <t>Provide information from income statements and a schedule of unrestricted cash balances from the previous year's audited financial statements (adjust categories as required) as indicated.
The net income and EBITDA presented in the column labeled "Prior Year Based on Audited Financials" should agree with the amounts taken from the audited financial statements. If there is a variance, include a reconciliation. Amounts in the other columns should be reported consistently with how similar amounts are treated under GAAP in the audited financials.</t>
  </si>
  <si>
    <t>The amount by which net revenue will increase in the next year from all factors, contracted price, rate increase, and other</t>
  </si>
  <si>
    <t>Provide data for either the past 12 months or consistent with the current year, projected 12 months for all payors listed.  If applicable, explain any changes in the past 12 months to the payor mix, terms of payment, or other factors related to payors impacted by a change in rates.</t>
  </si>
  <si>
    <t>Calculated from Column F percentage net revenue of total change in net revenue contributed by each payor.</t>
  </si>
  <si>
    <t>The dollar amount by which each payor's gross charges or rates will change - typically the amount of the rate change times the rates or gross charges.</t>
  </si>
  <si>
    <t>Estimated collections from the respective payor based on hospital experience and contracts.</t>
  </si>
  <si>
    <t>Weighting, calculated from Column B.</t>
  </si>
  <si>
    <t>Amounts from chargemaster billed to patients and their insurer before discounts or contractual allowances.</t>
  </si>
  <si>
    <t>The amount by which net revenue will change in the next year from all factors, contracted price, rate change, and other.</t>
  </si>
  <si>
    <t>Volumes and prices are shown for example purposes. They are not intended to be representative of true hospital volumes or price, nor does the example contain the required 300 shoppable services or other common charges. Not all shoppable services are reflected in the example.</t>
  </si>
  <si>
    <t>If the hospital does not currently have a bond rating, it may submit comparisions showing its relative finanical strength and projected ratings.</t>
  </si>
  <si>
    <t xml:space="preserve">Merged Facility Volume (from all departments using the </t>
  </si>
  <si>
    <t>specific CPT)</t>
  </si>
  <si>
    <t>For Example Purposes Only</t>
  </si>
  <si>
    <t>Enter Hospital Name Here</t>
  </si>
  <si>
    <t xml:space="preserve">Form 3253 Certificate of Public Advantage (COPA)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</si>
</sst>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quot;$&quot;#,##0.00"/>
    <numFmt numFmtId="165" formatCode="_(* #,##0_);_(* \(#,##0\);_(* &quot;-&quot;??_);_(@_)"/>
    <numFmt numFmtId="166" formatCode="_(* #,##0.0_);_(* \(#,##0.0\);_(* &quot;-&quot;??_);_(@_)"/>
    <numFmt numFmtId="167" formatCode="0.0"/>
  </numFmts>
  <fonts count="24" x14ac:knownFonts="1">
    <font>
      <sz val="11"/>
      <color theme="1"/>
      <name val="Calibri"/>
      <family val="2"/>
      <scheme val="minor"/>
    </font>
    <font>
      <sz val="12"/>
      <color theme="1"/>
      <name val="Verdana"/>
      <family val="2"/>
    </font>
    <font>
      <sz val="12"/>
      <color theme="1"/>
      <name val="Verdana"/>
      <family val="2"/>
    </font>
    <font>
      <sz val="11"/>
      <color theme="1"/>
      <name val="Calibri"/>
      <family val="2"/>
      <scheme val="minor"/>
    </font>
    <font>
      <b/>
      <sz val="11"/>
      <color theme="1"/>
      <name val="Calibri"/>
      <family val="2"/>
      <scheme val="minor"/>
    </font>
    <font>
      <sz val="10"/>
      <color theme="1"/>
      <name val="Verdana"/>
      <family val="2"/>
    </font>
    <font>
      <b/>
      <sz val="12"/>
      <color theme="1"/>
      <name val="Verdana"/>
      <family val="2"/>
    </font>
    <font>
      <sz val="11"/>
      <color theme="1"/>
      <name val="Verdana"/>
      <family val="2"/>
    </font>
    <font>
      <b/>
      <sz val="14"/>
      <color theme="1"/>
      <name val="Verdana"/>
      <family val="2"/>
    </font>
    <font>
      <b/>
      <sz val="11"/>
      <color theme="1"/>
      <name val="Verdana"/>
      <family val="2"/>
    </font>
    <font>
      <sz val="11"/>
      <name val="Verdana"/>
      <family val="2"/>
    </font>
    <font>
      <sz val="11"/>
      <color rgb="FFFF0000"/>
      <name val="Verdana"/>
      <family val="2"/>
    </font>
    <font>
      <b/>
      <sz val="14"/>
      <name val="Verdana"/>
      <family val="2"/>
    </font>
    <font>
      <sz val="14"/>
      <color theme="1"/>
      <name val="Verdana"/>
      <family val="2"/>
    </font>
    <font>
      <sz val="11"/>
      <color rgb="FF0070C0"/>
      <name val="Verdana"/>
      <family val="2"/>
    </font>
    <font>
      <b/>
      <sz val="11"/>
      <color rgb="FFFF0000"/>
      <name val="Verdana"/>
      <family val="2"/>
    </font>
    <font>
      <sz val="14"/>
      <color theme="4" tint="-0.249977111117893"/>
      <name val="Verdana"/>
      <family val="2"/>
    </font>
    <font>
      <sz val="12"/>
      <name val="Verdana"/>
      <family val="2"/>
    </font>
    <font>
      <b/>
      <sz val="18"/>
      <color theme="1"/>
      <name val="Verdana"/>
      <family val="2"/>
    </font>
    <font>
      <b/>
      <sz val="14"/>
      <color theme="4" tint="-0.249977111117893"/>
      <name val="Verdana"/>
      <family val="2"/>
    </font>
    <font>
      <b/>
      <sz val="14"/>
      <color rgb="FF022167"/>
      <name val="Verdana"/>
      <family val="1"/>
    </font>
    <font>
      <b/>
      <sz val="14"/>
      <color rgb="FF9F3F4F"/>
      <name val="Verdana"/>
      <family val="2"/>
    </font>
    <font>
      <b/>
      <sz val="12"/>
      <color rgb="FF9F3F4F"/>
      <name val="Verdana"/>
      <family val="2"/>
    </font>
    <font>
      <b/>
      <sz val="11"/>
      <color rgb="FF9F3F4F"/>
      <name val="Verdana"/>
      <family val="2"/>
    </font>
  </fonts>
  <fills count="5">
    <fill>
      <patternFill patternType="none"/>
    </fill>
    <fill>
      <patternFill patternType="gray125"/>
    </fill>
    <fill>
      <patternFill patternType="solid">
        <fgColor theme="1" tint="0.249977111117893"/>
        <bgColor indexed="64"/>
      </patternFill>
    </fill>
    <fill>
      <patternFill patternType="solid">
        <fgColor theme="8" tint="0.79998168889431442"/>
        <bgColor indexed="64"/>
      </patternFill>
    </fill>
    <fill>
      <patternFill patternType="solid">
        <fgColor theme="0"/>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ck">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274">
    <xf numFmtId="0" fontId="0" fillId="0" borderId="0" xfId="0"/>
    <xf numFmtId="0" fontId="0" fillId="0" borderId="0" xfId="0" applyAlignment="1">
      <alignment wrapText="1"/>
    </xf>
    <xf numFmtId="0" fontId="0" fillId="0" borderId="0" xfId="0" applyAlignment="1">
      <alignment vertical="center"/>
    </xf>
    <xf numFmtId="0" fontId="5" fillId="0" borderId="0" xfId="0" applyFont="1"/>
    <xf numFmtId="0" fontId="5" fillId="0" borderId="0" xfId="0" applyFont="1" applyAlignment="1">
      <alignment horizontal="right"/>
    </xf>
    <xf numFmtId="164" fontId="5" fillId="0" borderId="0" xfId="0" applyNumberFormat="1" applyFont="1"/>
    <xf numFmtId="0" fontId="5" fillId="0" borderId="0" xfId="0" applyFont="1"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right"/>
    </xf>
    <xf numFmtId="0" fontId="5" fillId="0" borderId="35" xfId="0" applyFont="1" applyBorder="1" applyAlignment="1">
      <alignment horizontal="center" vertical="center"/>
    </xf>
    <xf numFmtId="0" fontId="5" fillId="0" borderId="35" xfId="0" applyFont="1" applyBorder="1" applyAlignment="1">
      <alignment horizontal="center" vertical="center" wrapText="1"/>
    </xf>
    <xf numFmtId="0" fontId="5" fillId="0" borderId="15" xfId="0" applyFont="1" applyBorder="1" applyAlignment="1">
      <alignment horizontal="left" wrapText="1"/>
    </xf>
    <xf numFmtId="0" fontId="7" fillId="0" borderId="0" xfId="0" applyFont="1"/>
    <xf numFmtId="165" fontId="7" fillId="0" borderId="7" xfId="1" applyNumberFormat="1" applyFont="1" applyBorder="1"/>
    <xf numFmtId="165" fontId="7" fillId="0" borderId="18" xfId="1" applyNumberFormat="1" applyFont="1" applyBorder="1"/>
    <xf numFmtId="0" fontId="5" fillId="0" borderId="24" xfId="0" applyFont="1" applyBorder="1" applyAlignment="1">
      <alignment horizontal="center" vertical="center" wrapText="1"/>
    </xf>
    <xf numFmtId="43" fontId="5" fillId="0" borderId="7" xfId="1" applyFont="1" applyBorder="1"/>
    <xf numFmtId="9" fontId="5" fillId="0" borderId="16" xfId="2" applyFont="1" applyBorder="1"/>
    <xf numFmtId="0" fontId="5" fillId="0" borderId="23" xfId="0" applyFont="1" applyBorder="1" applyAlignment="1">
      <alignment horizontal="center" vertical="center"/>
    </xf>
    <xf numFmtId="0" fontId="4" fillId="0" borderId="0" xfId="0" applyFont="1" applyAlignment="1">
      <alignment vertical="center"/>
    </xf>
    <xf numFmtId="0" fontId="5" fillId="0" borderId="31" xfId="0" applyFont="1" applyBorder="1" applyAlignment="1">
      <alignment horizontal="center" wrapText="1"/>
    </xf>
    <xf numFmtId="0" fontId="5" fillId="0" borderId="32" xfId="0" applyFont="1" applyBorder="1" applyAlignment="1">
      <alignment horizontal="center" wrapText="1"/>
    </xf>
    <xf numFmtId="165" fontId="7" fillId="0" borderId="0" xfId="1" applyNumberFormat="1" applyFont="1" applyBorder="1" applyAlignment="1">
      <alignment vertical="center"/>
    </xf>
    <xf numFmtId="0" fontId="7" fillId="0" borderId="0" xfId="0" applyFont="1" applyAlignment="1">
      <alignment vertical="center"/>
    </xf>
    <xf numFmtId="49" fontId="7" fillId="0" borderId="0" xfId="0" applyNumberFormat="1" applyFont="1" applyAlignment="1">
      <alignment horizontal="center" vertical="center" wrapText="1"/>
    </xf>
    <xf numFmtId="0" fontId="9" fillId="0" borderId="0" xfId="0" applyFont="1" applyAlignment="1">
      <alignment vertical="center" wrapText="1"/>
    </xf>
    <xf numFmtId="9" fontId="7" fillId="0" borderId="0" xfId="2" applyFont="1" applyBorder="1" applyAlignment="1">
      <alignment vertical="center"/>
    </xf>
    <xf numFmtId="9" fontId="7" fillId="0" borderId="0" xfId="2" applyFont="1" applyBorder="1" applyAlignment="1"/>
    <xf numFmtId="0" fontId="9"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center" wrapText="1"/>
    </xf>
    <xf numFmtId="49" fontId="7" fillId="0" borderId="0" xfId="2" applyNumberFormat="1" applyFont="1" applyBorder="1" applyAlignment="1">
      <alignment horizontal="center" vertical="center" wrapText="1"/>
    </xf>
    <xf numFmtId="9" fontId="7" fillId="0" borderId="0" xfId="2" applyFont="1" applyFill="1" applyBorder="1" applyAlignment="1">
      <alignment vertical="center" wrapText="1"/>
    </xf>
    <xf numFmtId="0" fontId="11" fillId="0" borderId="0" xfId="0" applyFont="1" applyAlignment="1">
      <alignment vertical="center" wrapText="1"/>
    </xf>
    <xf numFmtId="0" fontId="7" fillId="0" borderId="0" xfId="0" applyFont="1" applyAlignment="1">
      <alignment wrapText="1"/>
    </xf>
    <xf numFmtId="0" fontId="9" fillId="0" borderId="0" xfId="0" applyFont="1"/>
    <xf numFmtId="0" fontId="7" fillId="0" borderId="27" xfId="0" applyFont="1" applyBorder="1" applyAlignment="1">
      <alignment wrapText="1"/>
    </xf>
    <xf numFmtId="0" fontId="13" fillId="0" borderId="0" xfId="0" applyFont="1"/>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wrapText="1"/>
    </xf>
    <xf numFmtId="0" fontId="7" fillId="0" borderId="21" xfId="0" applyFont="1" applyBorder="1" applyAlignment="1">
      <alignment wrapText="1"/>
    </xf>
    <xf numFmtId="0" fontId="7" fillId="0" borderId="22" xfId="0" applyFont="1" applyBorder="1" applyAlignment="1">
      <alignment wrapText="1"/>
    </xf>
    <xf numFmtId="0" fontId="7" fillId="0" borderId="25" xfId="0" applyFont="1" applyBorder="1"/>
    <xf numFmtId="0" fontId="7" fillId="0" borderId="0" xfId="0" quotePrefix="1" applyFont="1"/>
    <xf numFmtId="0" fontId="7" fillId="0" borderId="15" xfId="0" applyFont="1" applyBorder="1" applyAlignment="1">
      <alignment wrapText="1"/>
    </xf>
    <xf numFmtId="165" fontId="7" fillId="0" borderId="7" xfId="1" applyNumberFormat="1" applyFont="1" applyBorder="1" applyAlignment="1">
      <alignment wrapText="1"/>
    </xf>
    <xf numFmtId="10" fontId="7" fillId="0" borderId="16" xfId="2" applyNumberFormat="1" applyFont="1" applyBorder="1"/>
    <xf numFmtId="10" fontId="7" fillId="0" borderId="0" xfId="2" applyNumberFormat="1" applyFont="1"/>
    <xf numFmtId="165" fontId="7" fillId="0" borderId="0" xfId="1" applyNumberFormat="1" applyFont="1" applyBorder="1" applyAlignment="1">
      <alignment wrapText="1"/>
    </xf>
    <xf numFmtId="165" fontId="7" fillId="0" borderId="0" xfId="1" applyNumberFormat="1" applyFont="1" applyBorder="1"/>
    <xf numFmtId="10" fontId="7" fillId="0" borderId="0" xfId="2" applyNumberFormat="1" applyFont="1" applyBorder="1"/>
    <xf numFmtId="165" fontId="7" fillId="0" borderId="0" xfId="0" applyNumberFormat="1" applyFont="1"/>
    <xf numFmtId="0" fontId="7" fillId="0" borderId="7" xfId="0" applyFont="1" applyBorder="1" applyAlignment="1">
      <alignment wrapText="1"/>
    </xf>
    <xf numFmtId="0" fontId="7" fillId="0" borderId="16" xfId="0" applyFont="1" applyBorder="1"/>
    <xf numFmtId="0" fontId="7" fillId="0" borderId="15" xfId="0" applyFont="1" applyBorder="1"/>
    <xf numFmtId="165" fontId="7" fillId="0" borderId="7" xfId="0" applyNumberFormat="1" applyFont="1" applyBorder="1"/>
    <xf numFmtId="0" fontId="7" fillId="0" borderId="7" xfId="0" applyFont="1" applyBorder="1"/>
    <xf numFmtId="3" fontId="7" fillId="0" borderId="0" xfId="0" applyNumberFormat="1" applyFont="1"/>
    <xf numFmtId="166" fontId="7" fillId="0" borderId="7" xfId="1" applyNumberFormat="1" applyFont="1" applyBorder="1"/>
    <xf numFmtId="0" fontId="7" fillId="0" borderId="38" xfId="0" applyFont="1" applyBorder="1" applyAlignment="1">
      <alignment wrapText="1"/>
    </xf>
    <xf numFmtId="165" fontId="7" fillId="0" borderId="35" xfId="1" applyNumberFormat="1" applyFont="1" applyBorder="1"/>
    <xf numFmtId="167" fontId="7" fillId="0" borderId="35" xfId="0" applyNumberFormat="1" applyFont="1" applyBorder="1"/>
    <xf numFmtId="166" fontId="7" fillId="0" borderId="35" xfId="1" applyNumberFormat="1" applyFont="1" applyFill="1" applyBorder="1"/>
    <xf numFmtId="0" fontId="7" fillId="0" borderId="39" xfId="0" applyFont="1" applyBorder="1"/>
    <xf numFmtId="0" fontId="7" fillId="0" borderId="27" xfId="0" applyFont="1" applyBorder="1"/>
    <xf numFmtId="0" fontId="7" fillId="0" borderId="28" xfId="0" applyFont="1" applyBorder="1"/>
    <xf numFmtId="9" fontId="7" fillId="0" borderId="0" xfId="0" applyNumberFormat="1" applyFont="1" applyAlignment="1">
      <alignment horizontal="center"/>
    </xf>
    <xf numFmtId="165" fontId="7" fillId="0" borderId="0" xfId="1" applyNumberFormat="1" applyFont="1"/>
    <xf numFmtId="165" fontId="7" fillId="0" borderId="0" xfId="1" applyNumberFormat="1" applyFont="1" applyAlignment="1">
      <alignment wrapText="1"/>
    </xf>
    <xf numFmtId="0" fontId="7" fillId="0" borderId="0" xfId="0" applyFont="1" applyAlignment="1">
      <alignment horizontal="left" vertical="center" wrapText="1"/>
    </xf>
    <xf numFmtId="0" fontId="7" fillId="0" borderId="30" xfId="0" applyFont="1" applyBorder="1" applyAlignment="1">
      <alignment wrapText="1"/>
    </xf>
    <xf numFmtId="43" fontId="7" fillId="0" borderId="0" xfId="1" applyFont="1"/>
    <xf numFmtId="0" fontId="7" fillId="0" borderId="17" xfId="0" applyFont="1" applyBorder="1" applyAlignment="1">
      <alignment wrapText="1"/>
    </xf>
    <xf numFmtId="0" fontId="7" fillId="0" borderId="19" xfId="0" applyFont="1" applyBorder="1"/>
    <xf numFmtId="0" fontId="7" fillId="0" borderId="4" xfId="0" applyFont="1" applyBorder="1" applyAlignment="1">
      <alignment wrapText="1"/>
    </xf>
    <xf numFmtId="0" fontId="7" fillId="0" borderId="5" xfId="0" applyFont="1" applyBorder="1"/>
    <xf numFmtId="9" fontId="7" fillId="0" borderId="0" xfId="2" applyFont="1"/>
    <xf numFmtId="0" fontId="7" fillId="0" borderId="30" xfId="0" applyFont="1" applyBorder="1" applyAlignment="1">
      <alignment vertical="center"/>
    </xf>
    <xf numFmtId="0" fontId="7" fillId="0" borderId="0" xfId="0" applyFont="1" applyAlignment="1">
      <alignment horizontal="center" vertical="center" wrapText="1"/>
    </xf>
    <xf numFmtId="0" fontId="5" fillId="0" borderId="7" xfId="3" applyFont="1" applyBorder="1" applyAlignment="1">
      <alignment wrapText="1"/>
    </xf>
    <xf numFmtId="0" fontId="5" fillId="0" borderId="7" xfId="3" applyFont="1" applyBorder="1" applyAlignment="1">
      <alignment horizontal="right"/>
    </xf>
    <xf numFmtId="164" fontId="5" fillId="0" borderId="7" xfId="3" applyNumberFormat="1" applyFont="1" applyBorder="1"/>
    <xf numFmtId="164" fontId="5" fillId="0" borderId="7" xfId="0" applyNumberFormat="1" applyFont="1" applyBorder="1"/>
    <xf numFmtId="0" fontId="5" fillId="0" borderId="7" xfId="3" applyFont="1" applyBorder="1"/>
    <xf numFmtId="8" fontId="5" fillId="0" borderId="7" xfId="3" applyNumberFormat="1" applyFont="1" applyBorder="1"/>
    <xf numFmtId="0" fontId="5" fillId="0" borderId="0" xfId="3" applyFont="1" applyAlignment="1">
      <alignment wrapText="1"/>
    </xf>
    <xf numFmtId="0" fontId="5" fillId="0" borderId="0" xfId="3" applyFont="1"/>
    <xf numFmtId="8" fontId="5" fillId="0" borderId="0" xfId="3" applyNumberFormat="1" applyFont="1"/>
    <xf numFmtId="164" fontId="5" fillId="0" borderId="0" xfId="3" applyNumberFormat="1" applyFont="1"/>
    <xf numFmtId="164" fontId="2" fillId="4" borderId="7" xfId="3" applyNumberFormat="1" applyFont="1" applyFill="1" applyBorder="1" applyAlignment="1">
      <alignment horizontal="center" vertical="center" wrapText="1"/>
    </xf>
    <xf numFmtId="164" fontId="2" fillId="4" borderId="16" xfId="3" applyNumberFormat="1" applyFont="1" applyFill="1" applyBorder="1" applyAlignment="1">
      <alignment horizontal="center" vertical="center" wrapText="1"/>
    </xf>
    <xf numFmtId="164" fontId="17" fillId="4" borderId="18" xfId="3" applyNumberFormat="1" applyFont="1" applyFill="1" applyBorder="1" applyAlignment="1">
      <alignment horizontal="center" vertical="center" wrapText="1"/>
    </xf>
    <xf numFmtId="164" fontId="17" fillId="4" borderId="19" xfId="3" applyNumberFormat="1" applyFont="1" applyFill="1" applyBorder="1" applyAlignment="1">
      <alignment horizontal="center" vertical="center" wrapText="1"/>
    </xf>
    <xf numFmtId="0" fontId="2" fillId="0" borderId="21" xfId="0" applyFont="1" applyBorder="1"/>
    <xf numFmtId="0" fontId="2" fillId="0" borderId="15" xfId="0" applyFont="1" applyBorder="1"/>
    <xf numFmtId="0" fontId="2" fillId="0" borderId="17" xfId="0" applyFont="1" applyBorder="1"/>
    <xf numFmtId="0" fontId="15" fillId="0" borderId="0" xfId="0" applyFont="1" applyAlignment="1">
      <alignment horizontal="left"/>
    </xf>
    <xf numFmtId="0" fontId="16" fillId="0" borderId="0" xfId="0" applyFont="1"/>
    <xf numFmtId="0" fontId="20" fillId="0" borderId="0" xfId="0" applyFont="1" applyAlignment="1">
      <alignment vertical="center"/>
    </xf>
    <xf numFmtId="0" fontId="5" fillId="0" borderId="31" xfId="0" applyFont="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center"/>
    </xf>
    <xf numFmtId="0" fontId="7" fillId="0" borderId="0" xfId="0" applyFont="1" applyAlignment="1">
      <alignment horizontal="center" vertical="center"/>
    </xf>
    <xf numFmtId="0" fontId="19" fillId="0" borderId="0" xfId="0" applyFont="1" applyAlignment="1">
      <alignment horizontal="center"/>
    </xf>
    <xf numFmtId="0" fontId="9" fillId="0" borderId="37"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wrapText="1"/>
    </xf>
    <xf numFmtId="0" fontId="7" fillId="0" borderId="36" xfId="0" applyFont="1" applyBorder="1" applyAlignment="1">
      <alignment vertical="center" wrapText="1"/>
    </xf>
    <xf numFmtId="0" fontId="2" fillId="0" borderId="22" xfId="0" applyFont="1" applyBorder="1" applyAlignment="1">
      <alignment horizontal="center" vertical="center" wrapText="1"/>
    </xf>
    <xf numFmtId="0" fontId="7" fillId="0" borderId="7" xfId="1" applyNumberFormat="1" applyFont="1" applyBorder="1" applyProtection="1"/>
    <xf numFmtId="43" fontId="7" fillId="0" borderId="7" xfId="1" applyFont="1" applyFill="1" applyBorder="1" applyProtection="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6" xfId="0" applyFont="1" applyBorder="1" applyAlignment="1">
      <alignment horizontal="center" vertical="center"/>
    </xf>
    <xf numFmtId="9" fontId="7" fillId="3" borderId="29" xfId="2" applyFont="1" applyFill="1" applyBorder="1" applyProtection="1">
      <protection locked="0"/>
    </xf>
    <xf numFmtId="165" fontId="7" fillId="3" borderId="7" xfId="1" applyNumberFormat="1" applyFont="1" applyFill="1" applyBorder="1" applyProtection="1">
      <protection locked="0"/>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49" fontId="7" fillId="0" borderId="7" xfId="2" applyNumberFormat="1" applyFont="1" applyBorder="1" applyAlignment="1" applyProtection="1">
      <alignment horizontal="center" vertical="center" wrapText="1"/>
    </xf>
    <xf numFmtId="0" fontId="12" fillId="0" borderId="0" xfId="0" applyFont="1" applyAlignment="1">
      <alignment horizontal="center"/>
    </xf>
    <xf numFmtId="0" fontId="8" fillId="0" borderId="0" xfId="0" applyFont="1"/>
    <xf numFmtId="165" fontId="10" fillId="0" borderId="7" xfId="1" applyNumberFormat="1" applyFont="1" applyBorder="1" applyProtection="1"/>
    <xf numFmtId="10" fontId="10" fillId="0" borderId="7" xfId="2" applyNumberFormat="1" applyFont="1" applyBorder="1" applyProtection="1"/>
    <xf numFmtId="43" fontId="10" fillId="0" borderId="7" xfId="1" applyFont="1" applyBorder="1" applyProtection="1"/>
    <xf numFmtId="165" fontId="10" fillId="0" borderId="7" xfId="0" applyNumberFormat="1" applyFont="1" applyBorder="1"/>
    <xf numFmtId="165" fontId="10" fillId="0" borderId="7" xfId="1" applyNumberFormat="1" applyFont="1" applyBorder="1" applyAlignment="1" applyProtection="1">
      <alignment horizontal="left" wrapText="1"/>
    </xf>
    <xf numFmtId="43" fontId="10" fillId="0" borderId="7" xfId="1" applyFont="1" applyBorder="1" applyAlignment="1" applyProtection="1">
      <alignment horizontal="left" wrapText="1"/>
    </xf>
    <xf numFmtId="165" fontId="10" fillId="0" borderId="0" xfId="1" applyNumberFormat="1" applyFont="1" applyBorder="1" applyProtection="1"/>
    <xf numFmtId="9" fontId="10" fillId="0" borderId="0" xfId="2" applyFont="1" applyBorder="1" applyProtection="1"/>
    <xf numFmtId="10" fontId="10" fillId="0" borderId="0" xfId="2" applyNumberFormat="1" applyFont="1" applyBorder="1" applyProtection="1"/>
    <xf numFmtId="0" fontId="0" fillId="0" borderId="0" xfId="0" applyAlignment="1">
      <alignment vertical="center" wrapText="1"/>
    </xf>
    <xf numFmtId="9" fontId="0" fillId="0" borderId="0" xfId="2" applyFont="1" applyAlignment="1" applyProtection="1">
      <alignment horizontal="left" wrapText="1"/>
    </xf>
    <xf numFmtId="0" fontId="0" fillId="0" borderId="0" xfId="0" applyAlignment="1">
      <alignment horizontal="left"/>
    </xf>
    <xf numFmtId="165" fontId="7" fillId="3" borderId="7" xfId="1" applyNumberFormat="1" applyFont="1" applyFill="1" applyBorder="1" applyAlignment="1" applyProtection="1">
      <alignment wrapText="1"/>
      <protection locked="0"/>
    </xf>
    <xf numFmtId="43" fontId="7" fillId="3" borderId="31" xfId="1" applyFont="1" applyFill="1" applyBorder="1" applyProtection="1">
      <protection locked="0"/>
    </xf>
    <xf numFmtId="164" fontId="5" fillId="0" borderId="21" xfId="3" applyNumberFormat="1" applyFont="1" applyBorder="1" applyAlignment="1">
      <alignment horizontal="center" vertical="center" wrapText="1"/>
    </xf>
    <xf numFmtId="0" fontId="2" fillId="0" borderId="11" xfId="3" applyFont="1" applyBorder="1" applyAlignment="1">
      <alignment wrapText="1"/>
    </xf>
    <xf numFmtId="0" fontId="2" fillId="0" borderId="22" xfId="3" applyFont="1" applyBorder="1" applyAlignment="1">
      <alignment horizontal="right"/>
    </xf>
    <xf numFmtId="0" fontId="2" fillId="0" borderId="8" xfId="3" applyFont="1" applyBorder="1" applyAlignment="1">
      <alignment wrapText="1"/>
    </xf>
    <xf numFmtId="0" fontId="2" fillId="0" borderId="7" xfId="3" applyFont="1" applyBorder="1" applyAlignment="1">
      <alignment horizontal="right"/>
    </xf>
    <xf numFmtId="0" fontId="2" fillId="3" borderId="8" xfId="3" applyFont="1" applyFill="1" applyBorder="1" applyAlignment="1" applyProtection="1">
      <alignment wrapText="1"/>
      <protection locked="0"/>
    </xf>
    <xf numFmtId="0" fontId="2" fillId="3" borderId="7" xfId="3" applyFont="1" applyFill="1" applyBorder="1" applyAlignment="1" applyProtection="1">
      <alignment horizontal="right"/>
      <protection locked="0"/>
    </xf>
    <xf numFmtId="164" fontId="2" fillId="3" borderId="7" xfId="3" applyNumberFormat="1" applyFont="1" applyFill="1" applyBorder="1" applyAlignment="1" applyProtection="1">
      <alignment horizontal="center"/>
      <protection locked="0"/>
    </xf>
    <xf numFmtId="164" fontId="2" fillId="3" borderId="7" xfId="0" applyNumberFormat="1" applyFont="1" applyFill="1" applyBorder="1" applyProtection="1">
      <protection locked="0"/>
    </xf>
    <xf numFmtId="164" fontId="2" fillId="3" borderId="16" xfId="0" applyNumberFormat="1" applyFont="1" applyFill="1" applyBorder="1" applyProtection="1">
      <protection locked="0"/>
    </xf>
    <xf numFmtId="164" fontId="2" fillId="3" borderId="7" xfId="3" applyNumberFormat="1" applyFont="1" applyFill="1" applyBorder="1" applyProtection="1">
      <protection locked="0"/>
    </xf>
    <xf numFmtId="0" fontId="2" fillId="3" borderId="7" xfId="3" applyFont="1" applyFill="1" applyBorder="1" applyProtection="1">
      <protection locked="0"/>
    </xf>
    <xf numFmtId="8" fontId="2" fillId="3" borderId="7" xfId="3" applyNumberFormat="1" applyFont="1" applyFill="1" applyBorder="1" applyProtection="1">
      <protection locked="0"/>
    </xf>
    <xf numFmtId="164" fontId="2" fillId="3" borderId="16" xfId="3" applyNumberFormat="1" applyFont="1" applyFill="1" applyBorder="1" applyProtection="1">
      <protection locked="0"/>
    </xf>
    <xf numFmtId="0" fontId="2" fillId="3" borderId="20" xfId="3" applyFont="1" applyFill="1" applyBorder="1" applyAlignment="1" applyProtection="1">
      <alignment wrapText="1"/>
      <protection locked="0"/>
    </xf>
    <xf numFmtId="0" fontId="2" fillId="3" borderId="18" xfId="3" applyFont="1" applyFill="1" applyBorder="1" applyAlignment="1" applyProtection="1">
      <alignment horizontal="right"/>
      <protection locked="0"/>
    </xf>
    <xf numFmtId="164" fontId="2" fillId="3" borderId="18" xfId="0" applyNumberFormat="1" applyFont="1" applyFill="1" applyBorder="1" applyProtection="1">
      <protection locked="0"/>
    </xf>
    <xf numFmtId="164" fontId="2" fillId="3" borderId="19" xfId="0" applyNumberFormat="1" applyFont="1" applyFill="1" applyBorder="1" applyProtection="1">
      <protection locked="0"/>
    </xf>
    <xf numFmtId="0" fontId="2" fillId="3" borderId="22" xfId="3" applyFont="1" applyFill="1" applyBorder="1" applyAlignment="1" applyProtection="1">
      <alignment horizontal="right"/>
      <protection locked="0"/>
    </xf>
    <xf numFmtId="164" fontId="2" fillId="3" borderId="22" xfId="3" applyNumberFormat="1" applyFont="1" applyFill="1" applyBorder="1" applyProtection="1">
      <protection locked="0"/>
    </xf>
    <xf numFmtId="164" fontId="2" fillId="3" borderId="22" xfId="0" applyNumberFormat="1" applyFont="1" applyFill="1" applyBorder="1" applyProtection="1">
      <protection locked="0"/>
    </xf>
    <xf numFmtId="164" fontId="2" fillId="3" borderId="25" xfId="0" applyNumberFormat="1" applyFont="1" applyFill="1" applyBorder="1" applyProtection="1">
      <protection locked="0"/>
    </xf>
    <xf numFmtId="165" fontId="7" fillId="0" borderId="41" xfId="1" applyNumberFormat="1" applyFont="1" applyBorder="1" applyAlignment="1" applyProtection="1">
      <alignment vertical="center"/>
    </xf>
    <xf numFmtId="49" fontId="9" fillId="3" borderId="7" xfId="0" applyNumberFormat="1" applyFont="1" applyFill="1" applyBorder="1" applyAlignment="1">
      <alignment vertical="center" wrapText="1"/>
    </xf>
    <xf numFmtId="165" fontId="7" fillId="0" borderId="7" xfId="1" applyNumberFormat="1" applyFont="1" applyBorder="1" applyAlignment="1" applyProtection="1">
      <alignment vertical="center" wrapText="1"/>
    </xf>
    <xf numFmtId="9" fontId="7" fillId="0" borderId="7" xfId="2" applyFont="1" applyBorder="1" applyAlignment="1" applyProtection="1">
      <alignment vertical="center" wrapText="1"/>
    </xf>
    <xf numFmtId="165" fontId="9" fillId="0" borderId="7" xfId="1" applyNumberFormat="1" applyFont="1" applyBorder="1" applyAlignment="1" applyProtection="1">
      <alignment vertical="center"/>
    </xf>
    <xf numFmtId="49" fontId="9" fillId="3" borderId="7" xfId="0" applyNumberFormat="1" applyFont="1" applyFill="1" applyBorder="1" applyAlignment="1">
      <alignment vertical="center"/>
    </xf>
    <xf numFmtId="0" fontId="12" fillId="0" borderId="0" xfId="0" applyFont="1"/>
    <xf numFmtId="0" fontId="7" fillId="0" borderId="0" xfId="0" applyFont="1" applyAlignment="1">
      <alignment vertical="top" wrapText="1"/>
    </xf>
    <xf numFmtId="0" fontId="2" fillId="0" borderId="30"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23" xfId="0" applyFont="1" applyBorder="1" applyAlignment="1">
      <alignment wrapText="1"/>
    </xf>
    <xf numFmtId="165" fontId="10" fillId="0" borderId="24" xfId="1" applyNumberFormat="1" applyFont="1" applyBorder="1" applyProtection="1"/>
    <xf numFmtId="10" fontId="10" fillId="0" borderId="24" xfId="2" applyNumberFormat="1" applyFont="1" applyBorder="1" applyProtection="1"/>
    <xf numFmtId="43" fontId="10" fillId="0" borderId="24" xfId="1" applyFont="1" applyBorder="1" applyProtection="1"/>
    <xf numFmtId="165" fontId="10" fillId="0" borderId="24" xfId="0" applyNumberFormat="1" applyFont="1" applyBorder="1"/>
    <xf numFmtId="10" fontId="10" fillId="0" borderId="26" xfId="2" applyNumberFormat="1" applyFont="1" applyBorder="1" applyProtection="1"/>
    <xf numFmtId="10" fontId="10" fillId="0" borderId="16" xfId="2" applyNumberFormat="1" applyFont="1" applyBorder="1" applyProtection="1"/>
    <xf numFmtId="165" fontId="10" fillId="0" borderId="18" xfId="1" applyNumberFormat="1" applyFont="1" applyBorder="1" applyProtection="1"/>
    <xf numFmtId="10" fontId="10" fillId="0" borderId="18" xfId="2" applyNumberFormat="1" applyFont="1" applyBorder="1" applyProtection="1"/>
    <xf numFmtId="43" fontId="10" fillId="0" borderId="18" xfId="1" applyFont="1" applyBorder="1" applyProtection="1"/>
    <xf numFmtId="165" fontId="10" fillId="0" borderId="18" xfId="0" applyNumberFormat="1" applyFont="1" applyBorder="1"/>
    <xf numFmtId="10" fontId="10" fillId="0" borderId="19" xfId="2" applyNumberFormat="1" applyFont="1" applyBorder="1" applyProtection="1"/>
    <xf numFmtId="0" fontId="7" fillId="0" borderId="43" xfId="0" applyFont="1" applyBorder="1" applyAlignment="1">
      <alignment wrapText="1"/>
    </xf>
    <xf numFmtId="165" fontId="10" fillId="0" borderId="44" xfId="1" applyNumberFormat="1" applyFont="1" applyBorder="1" applyProtection="1"/>
    <xf numFmtId="9" fontId="10" fillId="0" borderId="44" xfId="2" applyFont="1" applyBorder="1" applyProtection="1"/>
    <xf numFmtId="10" fontId="10" fillId="0" borderId="45" xfId="2" applyNumberFormat="1" applyFont="1" applyBorder="1" applyProtection="1"/>
    <xf numFmtId="0" fontId="7" fillId="0" borderId="42" xfId="0" applyFont="1" applyBorder="1" applyAlignment="1">
      <alignment wrapText="1"/>
    </xf>
    <xf numFmtId="0" fontId="2" fillId="0" borderId="21" xfId="0" applyFont="1" applyBorder="1" applyAlignment="1">
      <alignment horizontal="center" vertical="center"/>
    </xf>
    <xf numFmtId="0" fontId="7" fillId="0" borderId="16" xfId="1" applyNumberFormat="1" applyFont="1" applyBorder="1" applyProtection="1"/>
    <xf numFmtId="165" fontId="7" fillId="3" borderId="18" xfId="1" applyNumberFormat="1" applyFont="1" applyFill="1" applyBorder="1" applyProtection="1">
      <protection locked="0"/>
    </xf>
    <xf numFmtId="0" fontId="7" fillId="0" borderId="18" xfId="1" applyNumberFormat="1" applyFont="1" applyBorder="1" applyProtection="1"/>
    <xf numFmtId="43" fontId="7" fillId="0" borderId="18" xfId="1" applyFont="1" applyFill="1" applyBorder="1" applyProtection="1"/>
    <xf numFmtId="0" fontId="7" fillId="0" borderId="19" xfId="1" applyNumberFormat="1" applyFont="1" applyBorder="1" applyProtection="1"/>
    <xf numFmtId="165" fontId="7" fillId="0" borderId="44" xfId="1" applyNumberFormat="1" applyFont="1" applyBorder="1" applyProtection="1"/>
    <xf numFmtId="165" fontId="7" fillId="0" borderId="45" xfId="1" applyNumberFormat="1" applyFont="1" applyBorder="1" applyProtection="1"/>
    <xf numFmtId="0" fontId="2" fillId="0" borderId="25" xfId="0" applyFont="1" applyBorder="1" applyAlignment="1">
      <alignment horizontal="center" vertical="center" wrapText="1"/>
    </xf>
    <xf numFmtId="0" fontId="7" fillId="0" borderId="29" xfId="0" applyFont="1" applyBorder="1"/>
    <xf numFmtId="0" fontId="14" fillId="0" borderId="28" xfId="0" applyFont="1" applyBorder="1" applyAlignment="1">
      <alignment vertical="center"/>
    </xf>
    <xf numFmtId="0" fontId="14" fillId="0" borderId="29" xfId="0" applyFont="1" applyBorder="1" applyAlignment="1">
      <alignment vertical="center"/>
    </xf>
    <xf numFmtId="165" fontId="9" fillId="0" borderId="0" xfId="1" applyNumberFormat="1" applyFont="1" applyAlignment="1"/>
    <xf numFmtId="0" fontId="7" fillId="0" borderId="22" xfId="0" quotePrefix="1" applyFont="1" applyBorder="1"/>
    <xf numFmtId="0" fontId="5" fillId="0" borderId="27" xfId="0" applyFont="1" applyBorder="1"/>
    <xf numFmtId="0" fontId="5" fillId="0" borderId="28" xfId="0" applyFont="1" applyBorder="1"/>
    <xf numFmtId="0" fontId="5" fillId="0" borderId="29" xfId="0" applyFont="1" applyBorder="1"/>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9" fontId="5" fillId="0" borderId="25" xfId="2" applyFont="1" applyBorder="1"/>
    <xf numFmtId="165" fontId="5" fillId="2" borderId="0" xfId="1" applyNumberFormat="1" applyFont="1" applyFill="1" applyBorder="1" applyAlignment="1"/>
    <xf numFmtId="43" fontId="5" fillId="0" borderId="41" xfId="1" applyFont="1" applyBorder="1"/>
    <xf numFmtId="165" fontId="5" fillId="0" borderId="11" xfId="1" applyNumberFormat="1" applyFont="1" applyBorder="1"/>
    <xf numFmtId="165" fontId="5" fillId="0" borderId="8" xfId="1" applyNumberFormat="1" applyFont="1" applyBorder="1"/>
    <xf numFmtId="165" fontId="5" fillId="0" borderId="35" xfId="1" applyNumberFormat="1" applyFont="1" applyBorder="1"/>
    <xf numFmtId="165" fontId="5" fillId="0" borderId="9" xfId="1" applyNumberFormat="1" applyFont="1" applyBorder="1"/>
    <xf numFmtId="165" fontId="7" fillId="0" borderId="22" xfId="1" applyNumberFormat="1" applyFont="1" applyBorder="1"/>
    <xf numFmtId="165" fontId="10" fillId="2" borderId="27" xfId="1" applyNumberFormat="1" applyFont="1" applyFill="1" applyBorder="1" applyAlignment="1"/>
    <xf numFmtId="165" fontId="10" fillId="2" borderId="29" xfId="1" applyNumberFormat="1" applyFont="1" applyFill="1" applyBorder="1" applyAlignment="1"/>
    <xf numFmtId="164" fontId="5" fillId="3" borderId="50" xfId="3" applyNumberFormat="1" applyFont="1" applyFill="1" applyBorder="1" applyAlignment="1" applyProtection="1">
      <alignment horizontal="center" vertical="center" wrapText="1"/>
      <protection locked="0"/>
    </xf>
    <xf numFmtId="165" fontId="7" fillId="0" borderId="11" xfId="1" applyNumberFormat="1" applyFont="1" applyBorder="1"/>
    <xf numFmtId="165" fontId="7" fillId="0" borderId="8" xfId="1" applyNumberFormat="1" applyFont="1" applyBorder="1"/>
    <xf numFmtId="43" fontId="7" fillId="3" borderId="51" xfId="1" applyFont="1" applyFill="1" applyBorder="1" applyProtection="1">
      <protection locked="0"/>
    </xf>
    <xf numFmtId="165" fontId="7" fillId="0" borderId="51" xfId="1" applyNumberFormat="1" applyFont="1" applyFill="1" applyBorder="1" applyProtection="1"/>
    <xf numFmtId="165" fontId="7" fillId="0" borderId="33" xfId="1" applyNumberFormat="1" applyFont="1" applyFill="1" applyBorder="1" applyProtection="1"/>
    <xf numFmtId="164" fontId="5" fillId="3" borderId="52" xfId="3" applyNumberFormat="1" applyFont="1" applyFill="1" applyBorder="1" applyAlignment="1" applyProtection="1">
      <alignment horizontal="center" vertical="center" wrapText="1"/>
      <protection locked="0"/>
    </xf>
    <xf numFmtId="165" fontId="7" fillId="0" borderId="10" xfId="1" applyNumberFormat="1" applyFont="1" applyBorder="1"/>
    <xf numFmtId="0" fontId="7" fillId="0" borderId="47" xfId="0" applyFont="1" applyBorder="1"/>
    <xf numFmtId="0" fontId="7" fillId="0" borderId="3" xfId="0" applyFont="1" applyBorder="1"/>
    <xf numFmtId="0" fontId="19" fillId="0" borderId="0" xfId="0" applyFont="1"/>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53" xfId="0" applyFont="1" applyBorder="1"/>
    <xf numFmtId="0" fontId="2" fillId="0" borderId="54" xfId="0" applyFont="1" applyBorder="1"/>
    <xf numFmtId="0" fontId="2" fillId="0" borderId="4" xfId="0" applyFont="1" applyBorder="1"/>
    <xf numFmtId="0" fontId="2" fillId="0" borderId="55" xfId="0" applyFont="1" applyBorder="1" applyAlignment="1">
      <alignment vertical="center" wrapText="1"/>
    </xf>
    <xf numFmtId="0" fontId="2" fillId="0" borderId="34" xfId="0" applyFont="1" applyBorder="1" applyAlignment="1">
      <alignment vertical="center" wrapText="1"/>
    </xf>
    <xf numFmtId="0" fontId="1" fillId="0" borderId="51" xfId="0" applyFont="1" applyBorder="1" applyAlignment="1">
      <alignment horizontal="center" vertical="center" wrapText="1"/>
    </xf>
    <xf numFmtId="0" fontId="1" fillId="0" borderId="33" xfId="0" applyFont="1" applyBorder="1" applyAlignment="1">
      <alignment horizontal="center" vertical="center" wrapText="1"/>
    </xf>
    <xf numFmtId="0" fontId="2" fillId="0" borderId="48" xfId="0" applyFont="1" applyBorder="1" applyAlignment="1">
      <alignment vertical="center" wrapText="1"/>
    </xf>
    <xf numFmtId="0" fontId="2" fillId="0" borderId="40" xfId="0" applyFont="1" applyBorder="1" applyAlignment="1">
      <alignment vertical="center" wrapText="1"/>
    </xf>
    <xf numFmtId="0" fontId="1" fillId="0" borderId="48" xfId="0" applyFont="1" applyBorder="1" applyAlignment="1">
      <alignment vertical="center" wrapText="1"/>
    </xf>
    <xf numFmtId="0" fontId="2" fillId="0" borderId="33" xfId="0" applyFont="1" applyBorder="1" applyAlignment="1">
      <alignment horizontal="center" vertical="center" wrapText="1"/>
    </xf>
    <xf numFmtId="164" fontId="2" fillId="4" borderId="8" xfId="3" applyNumberFormat="1" applyFont="1" applyFill="1" applyBorder="1" applyAlignment="1">
      <alignment horizontal="center" vertical="center" wrapText="1"/>
    </xf>
    <xf numFmtId="0" fontId="2" fillId="0" borderId="40" xfId="0" applyFont="1" applyBorder="1" applyAlignment="1">
      <alignment horizontal="center" vertical="top" wrapText="1"/>
    </xf>
    <xf numFmtId="43" fontId="7" fillId="2" borderId="0" xfId="1" applyFont="1" applyFill="1" applyBorder="1" applyAlignment="1"/>
    <xf numFmtId="43" fontId="7" fillId="2" borderId="6" xfId="1" applyFont="1" applyFill="1" applyBorder="1" applyAlignment="1"/>
    <xf numFmtId="0" fontId="14" fillId="0" borderId="0" xfId="0" applyFont="1" applyAlignment="1">
      <alignment vertical="top" wrapText="1"/>
    </xf>
    <xf numFmtId="0" fontId="7" fillId="0" borderId="6" xfId="0" applyFont="1" applyBorder="1"/>
    <xf numFmtId="0" fontId="11" fillId="0" borderId="0" xfId="0" applyFont="1"/>
    <xf numFmtId="0" fontId="21" fillId="0" borderId="0" xfId="0" applyFont="1"/>
    <xf numFmtId="0" fontId="22" fillId="0" borderId="0" xfId="0" applyFont="1"/>
    <xf numFmtId="0" fontId="23" fillId="0" borderId="0" xfId="0" applyFont="1"/>
    <xf numFmtId="0" fontId="6" fillId="0" borderId="41" xfId="0" applyFont="1" applyBorder="1" applyAlignment="1">
      <alignment vertical="center"/>
    </xf>
    <xf numFmtId="165" fontId="7" fillId="0" borderId="8" xfId="1" applyNumberFormat="1" applyFont="1" applyBorder="1" applyAlignment="1">
      <alignment vertical="center"/>
    </xf>
    <xf numFmtId="0" fontId="18" fillId="0" borderId="0" xfId="0" applyFont="1"/>
    <xf numFmtId="0" fontId="8" fillId="0" borderId="0" xfId="0" applyFont="1" applyAlignment="1">
      <alignment vertical="center"/>
    </xf>
    <xf numFmtId="0" fontId="9" fillId="0" borderId="33" xfId="0" applyFont="1" applyBorder="1" applyAlignment="1">
      <alignment vertical="top" wrapText="1"/>
    </xf>
    <xf numFmtId="0" fontId="9" fillId="0" borderId="0" xfId="0" applyFont="1" applyAlignment="1">
      <alignment vertical="top" wrapText="1"/>
    </xf>
    <xf numFmtId="0" fontId="9" fillId="0" borderId="33" xfId="0" applyFont="1" applyBorder="1" applyAlignment="1">
      <alignment horizontal="left" vertical="top" wrapText="1"/>
    </xf>
    <xf numFmtId="0" fontId="6" fillId="3" borderId="8" xfId="0" applyFont="1" applyFill="1" applyBorder="1" applyAlignment="1" applyProtection="1">
      <alignment horizontal="left" vertical="center"/>
      <protection locked="0"/>
    </xf>
    <xf numFmtId="9" fontId="7" fillId="0" borderId="42" xfId="2" applyFont="1" applyFill="1" applyBorder="1" applyProtection="1"/>
    <xf numFmtId="0" fontId="5" fillId="0" borderId="38" xfId="0" applyFont="1" applyBorder="1" applyAlignment="1">
      <alignment horizontal="left" wrapText="1"/>
    </xf>
    <xf numFmtId="43" fontId="5" fillId="0" borderId="9" xfId="1" applyFont="1" applyBorder="1"/>
    <xf numFmtId="165" fontId="5" fillId="0" borderId="10" xfId="1" applyNumberFormat="1" applyFont="1" applyBorder="1"/>
    <xf numFmtId="9" fontId="5" fillId="0" borderId="39" xfId="2" applyFont="1" applyBorder="1"/>
    <xf numFmtId="0" fontId="7" fillId="0" borderId="46" xfId="0" applyFont="1" applyBorder="1" applyAlignment="1">
      <alignment horizontal="left" vertical="center" wrapText="1"/>
    </xf>
    <xf numFmtId="0" fontId="9" fillId="0" borderId="37" xfId="0" applyFont="1" applyBorder="1" applyAlignment="1">
      <alignment horizontal="center" vertical="center"/>
    </xf>
    <xf numFmtId="0" fontId="7" fillId="0" borderId="36" xfId="0" applyFont="1" applyBorder="1" applyAlignment="1">
      <alignment horizontal="left" vertical="center" wrapText="1"/>
    </xf>
    <xf numFmtId="0" fontId="0" fillId="0" borderId="0" xfId="0" applyAlignment="1">
      <alignment horizontal="left"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cellXfs>
  <cellStyles count="4">
    <cellStyle name="Comma" xfId="1" builtinId="3"/>
    <cellStyle name="Normal" xfId="0" builtinId="0"/>
    <cellStyle name="Normal 2" xfId="3" xr:uid="{06F02AEB-66DC-4905-8C96-5137E79EE8DC}"/>
    <cellStyle name="Percent" xfId="2" builtinId="5"/>
  </cellStyles>
  <dxfs count="3">
    <dxf>
      <font>
        <color theme="0"/>
      </font>
    </dxf>
    <dxf>
      <font>
        <color theme="0"/>
      </font>
    </dxf>
    <dxf>
      <font>
        <color theme="0"/>
      </font>
    </dxf>
  </dxfs>
  <tableStyles count="0" defaultTableStyle="TableStyleMedium2" defaultPivotStyle="PivotStyleLight16"/>
  <colors>
    <mruColors>
      <color rgb="FF9F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xdr:colOff>
      <xdr:row>4</xdr:row>
      <xdr:rowOff>152870</xdr:rowOff>
    </xdr:from>
    <xdr:to>
      <xdr:col>4</xdr:col>
      <xdr:colOff>0</xdr:colOff>
      <xdr:row>6</xdr:row>
      <xdr:rowOff>0</xdr:rowOff>
    </xdr:to>
    <xdr:sp macro="" textlink="">
      <xdr:nvSpPr>
        <xdr:cNvPr id="2" name="TextBox 1">
          <a:extLst>
            <a:ext uri="{FF2B5EF4-FFF2-40B4-BE49-F238E27FC236}">
              <a16:creationId xmlns:a16="http://schemas.microsoft.com/office/drawing/2014/main" id="{6542A7AA-5DD9-46A6-8180-A54DF4A48E76}"/>
            </a:ext>
          </a:extLst>
        </xdr:cNvPr>
        <xdr:cNvSpPr txBox="1"/>
      </xdr:nvSpPr>
      <xdr:spPr>
        <a:xfrm>
          <a:off x="1328797" y="1411111"/>
          <a:ext cx="8243240" cy="1375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Approval of a rate change requires proof:</a:t>
          </a:r>
        </a:p>
        <a:p>
          <a:r>
            <a:rPr lang="en-US" sz="1400" b="1"/>
            <a:t>(1)the proposed rate change likely benefits the public by maintaining or improving</a:t>
          </a:r>
          <a:r>
            <a:rPr lang="en-US" sz="1400" b="1" baseline="0"/>
            <a:t> the quality, efficiency and accessibility of health care services offered to the public; and</a:t>
          </a:r>
        </a:p>
        <a:p>
          <a:r>
            <a:rPr lang="en-US" sz="1400" b="1" baseline="0"/>
            <a:t>(2) the proposed rate does not inappropriately exceed competitive rates for comparable services in the hospital's martket area.</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3</xdr:row>
      <xdr:rowOff>113885</xdr:rowOff>
    </xdr:from>
    <xdr:ext cx="8468967" cy="579783"/>
    <xdr:sp macro="" textlink="">
      <xdr:nvSpPr>
        <xdr:cNvPr id="2" name="TextBox 1">
          <a:extLst>
            <a:ext uri="{FF2B5EF4-FFF2-40B4-BE49-F238E27FC236}">
              <a16:creationId xmlns:a16="http://schemas.microsoft.com/office/drawing/2014/main" id="{4ACAAAF3-A447-4743-921A-68F8966B3A1C}"/>
            </a:ext>
          </a:extLst>
        </xdr:cNvPr>
        <xdr:cNvSpPr txBox="1"/>
      </xdr:nvSpPr>
      <xdr:spPr>
        <a:xfrm>
          <a:off x="610842" y="797200"/>
          <a:ext cx="8468967" cy="579783"/>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t>The Revenue Sources exercise measures the impact of a rate increase derived from third-party payors, who are paying some or all services based on charges.</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146538</xdr:rowOff>
    </xdr:from>
    <xdr:to>
      <xdr:col>7</xdr:col>
      <xdr:colOff>0</xdr:colOff>
      <xdr:row>7</xdr:row>
      <xdr:rowOff>0</xdr:rowOff>
    </xdr:to>
    <xdr:sp macro="" textlink="">
      <xdr:nvSpPr>
        <xdr:cNvPr id="2" name="TextBox 1">
          <a:extLst>
            <a:ext uri="{FF2B5EF4-FFF2-40B4-BE49-F238E27FC236}">
              <a16:creationId xmlns:a16="http://schemas.microsoft.com/office/drawing/2014/main" id="{B5C02B4B-88B1-4C6B-80D3-4B9240A53903}"/>
            </a:ext>
          </a:extLst>
        </xdr:cNvPr>
        <xdr:cNvSpPr txBox="1"/>
      </xdr:nvSpPr>
      <xdr:spPr>
        <a:xfrm>
          <a:off x="610577" y="1208942"/>
          <a:ext cx="8255000" cy="635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 Revenue Sources exercise measures the impact of a rate change derived from third-party payors, who are paying some or all services based on charges.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1496785</xdr:colOff>
      <xdr:row>37</xdr:row>
      <xdr:rowOff>-1</xdr:rowOff>
    </xdr:from>
    <xdr:to>
      <xdr:col>6</xdr:col>
      <xdr:colOff>1</xdr:colOff>
      <xdr:row>38</xdr:row>
      <xdr:rowOff>0</xdr:rowOff>
    </xdr:to>
    <xdr:sp macro="" textlink="">
      <xdr:nvSpPr>
        <xdr:cNvPr id="2" name="TextBox 1">
          <a:extLst>
            <a:ext uri="{FF2B5EF4-FFF2-40B4-BE49-F238E27FC236}">
              <a16:creationId xmlns:a16="http://schemas.microsoft.com/office/drawing/2014/main" id="{024F33C3-E0EF-44E2-85F3-67CB88CBA4D7}"/>
            </a:ext>
          </a:extLst>
        </xdr:cNvPr>
        <xdr:cNvSpPr txBox="1"/>
      </xdr:nvSpPr>
      <xdr:spPr>
        <a:xfrm>
          <a:off x="3866696" y="8198303"/>
          <a:ext cx="3968751" cy="62366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0" i="0" u="none" strike="noStrike">
              <a:solidFill>
                <a:schemeClr val="dk1"/>
              </a:solidFill>
              <a:effectLst/>
              <a:latin typeface="Verdana" panose="020B0604030504040204" pitchFamily="34" charset="0"/>
              <a:ea typeface="Verdana" panose="020B0604030504040204" pitchFamily="34" charset="0"/>
              <a:cs typeface="+mn-cs"/>
            </a:rPr>
            <a:t>If the hospital does not currently have a bond rating, it may submit comparisions showing its relative finanical strength and projected ratings.</a:t>
          </a:r>
          <a:r>
            <a:rPr lang="en-US" sz="1050">
              <a:latin typeface="Verdana" panose="020B0604030504040204" pitchFamily="34" charset="0"/>
              <a:ea typeface="Verdana" panose="020B060403050404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38</xdr:row>
      <xdr:rowOff>0</xdr:rowOff>
    </xdr:from>
    <xdr:to>
      <xdr:col>6</xdr:col>
      <xdr:colOff>0</xdr:colOff>
      <xdr:row>39</xdr:row>
      <xdr:rowOff>0</xdr:rowOff>
    </xdr:to>
    <xdr:sp macro="" textlink="">
      <xdr:nvSpPr>
        <xdr:cNvPr id="2" name="TextBox 1">
          <a:extLst>
            <a:ext uri="{FF2B5EF4-FFF2-40B4-BE49-F238E27FC236}">
              <a16:creationId xmlns:a16="http://schemas.microsoft.com/office/drawing/2014/main" id="{E001AEB9-747F-4338-82B7-6D9B74F0A26B}"/>
            </a:ext>
          </a:extLst>
        </xdr:cNvPr>
        <xdr:cNvSpPr txBox="1"/>
      </xdr:nvSpPr>
      <xdr:spPr>
        <a:xfrm>
          <a:off x="3362325" y="8353425"/>
          <a:ext cx="3962400" cy="6572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the hospital does not currently have a bond rating, it may submit comparisions showing its relative finanical strength and projected ratings.</a:t>
          </a:r>
          <a:r>
            <a:rPr lang="en-US"/>
            <a:t>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200025</xdr:rowOff>
    </xdr:from>
    <xdr:to>
      <xdr:col>10</xdr:col>
      <xdr:colOff>9525</xdr:colOff>
      <xdr:row>5</xdr:row>
      <xdr:rowOff>9525</xdr:rowOff>
    </xdr:to>
    <xdr:sp macro="" textlink="">
      <xdr:nvSpPr>
        <xdr:cNvPr id="2" name="TextBox 1">
          <a:extLst>
            <a:ext uri="{FF2B5EF4-FFF2-40B4-BE49-F238E27FC236}">
              <a16:creationId xmlns:a16="http://schemas.microsoft.com/office/drawing/2014/main" id="{9AF8C145-11B6-4F87-8F5B-F736216650A3}"/>
            </a:ext>
          </a:extLst>
        </xdr:cNvPr>
        <xdr:cNvSpPr txBox="1"/>
      </xdr:nvSpPr>
      <xdr:spPr>
        <a:xfrm>
          <a:off x="9525" y="866775"/>
          <a:ext cx="1111567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0" i="0" u="none" strike="noStrike">
              <a:solidFill>
                <a:schemeClr val="dk1"/>
              </a:solidFill>
              <a:effectLst/>
              <a:latin typeface="Verdana" panose="020B0604030504040204" pitchFamily="34" charset="0"/>
              <a:ea typeface="Verdana" panose="020B0604030504040204" pitchFamily="34" charset="0"/>
              <a:cs typeface="+mn-cs"/>
            </a:rPr>
            <a:t>Volumes and prices are shown for example purposes. They are not intended to be representative of true hospital volumes or price, nor does the example contain the required 300 shoppable services or other common charges. Not all shoppable services are reflected in the example. </a:t>
          </a:r>
          <a:endParaRPr lang="en-US" sz="1050">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CD68-4F04-48E9-8B33-E1284A0A3BDE}">
  <sheetPr>
    <tabColor theme="4" tint="0.79998168889431442"/>
    <pageSetUpPr fitToPage="1"/>
  </sheetPr>
  <dimension ref="B1:F44"/>
  <sheetViews>
    <sheetView showGridLines="0" tabSelected="1" zoomScaleNormal="100" workbookViewId="0">
      <selection activeCell="B1" sqref="B1"/>
    </sheetView>
  </sheetViews>
  <sheetFormatPr defaultColWidth="44.765625" defaultRowHeight="14.6" x14ac:dyDescent="0.35"/>
  <cols>
    <col min="1" max="1" width="19.765625" style="14" customWidth="1"/>
    <col min="2" max="2" width="16.23046875" style="26" customWidth="1"/>
    <col min="3" max="3" width="15.765625" style="24" bestFit="1" customWidth="1"/>
    <col min="4" max="4" width="91.53515625" style="14" customWidth="1"/>
    <col min="5" max="5" width="27" style="14" customWidth="1"/>
    <col min="6" max="16384" width="44.765625" style="14"/>
  </cols>
  <sheetData>
    <row r="1" spans="2:6" ht="21.45" customHeight="1" x14ac:dyDescent="0.5">
      <c r="B1" s="257" t="s">
        <v>196</v>
      </c>
      <c r="C1" s="257"/>
      <c r="D1" s="257"/>
    </row>
    <row r="2" spans="2:6" ht="24.45" customHeight="1" x14ac:dyDescent="0.5">
      <c r="B2" s="257" t="s">
        <v>163</v>
      </c>
      <c r="C2" s="257"/>
      <c r="D2" s="257"/>
    </row>
    <row r="3" spans="2:6" ht="17.600000000000001" x14ac:dyDescent="0.4">
      <c r="B3" s="104"/>
      <c r="C3" s="104"/>
      <c r="D3" s="104"/>
    </row>
    <row r="4" spans="2:6" ht="36.65" customHeight="1" x14ac:dyDescent="0.35">
      <c r="B4" s="255" t="s">
        <v>139</v>
      </c>
      <c r="C4" s="256"/>
      <c r="D4" s="262" t="s">
        <v>195</v>
      </c>
    </row>
    <row r="5" spans="2:6" ht="23.25" customHeight="1" x14ac:dyDescent="0.35">
      <c r="C5" s="258"/>
      <c r="D5" s="258"/>
    </row>
    <row r="6" spans="2:6" ht="97.5" customHeight="1" x14ac:dyDescent="0.35">
      <c r="B6" s="259"/>
      <c r="C6" s="260"/>
      <c r="D6" s="260"/>
      <c r="F6" s="25"/>
    </row>
    <row r="7" spans="2:6" ht="4.5" hidden="1" customHeight="1" x14ac:dyDescent="0.35">
      <c r="B7" s="261"/>
      <c r="C7" s="30"/>
      <c r="D7" s="30"/>
      <c r="F7" s="25"/>
    </row>
    <row r="8" spans="2:6" ht="29.25" customHeight="1" x14ac:dyDescent="0.35">
      <c r="B8" s="168" t="s">
        <v>179</v>
      </c>
      <c r="C8" s="164"/>
      <c r="D8" s="164"/>
      <c r="F8" s="25"/>
    </row>
    <row r="9" spans="2:6" ht="45" customHeight="1" x14ac:dyDescent="0.35">
      <c r="B9" s="120" t="s">
        <v>0</v>
      </c>
      <c r="C9" s="167" t="s">
        <v>143</v>
      </c>
      <c r="D9" s="121" t="s">
        <v>180</v>
      </c>
      <c r="E9" s="27"/>
      <c r="F9" s="25"/>
    </row>
    <row r="10" spans="2:6" ht="32.15" customHeight="1" x14ac:dyDescent="0.35">
      <c r="B10" s="122" t="s">
        <v>165</v>
      </c>
      <c r="C10" s="163" t="s">
        <v>166</v>
      </c>
      <c r="D10" s="123" t="s">
        <v>173</v>
      </c>
      <c r="E10" s="27"/>
      <c r="F10" s="25"/>
    </row>
    <row r="11" spans="2:6" ht="32.15" customHeight="1" x14ac:dyDescent="0.35">
      <c r="B11" s="122" t="s">
        <v>167</v>
      </c>
      <c r="C11" s="163" t="s">
        <v>166</v>
      </c>
      <c r="D11" s="123" t="s">
        <v>172</v>
      </c>
      <c r="E11" s="102"/>
      <c r="F11" s="25"/>
    </row>
    <row r="12" spans="2:6" ht="32.15" customHeight="1" x14ac:dyDescent="0.35">
      <c r="B12" s="122" t="s">
        <v>168</v>
      </c>
      <c r="C12" s="163" t="s">
        <v>166</v>
      </c>
      <c r="D12" s="123" t="s">
        <v>174</v>
      </c>
      <c r="E12" s="27"/>
      <c r="F12" s="25"/>
    </row>
    <row r="13" spans="2:6" s="29" customFormat="1" ht="74.25" customHeight="1" x14ac:dyDescent="0.35">
      <c r="B13" s="124" t="s">
        <v>1</v>
      </c>
      <c r="C13" s="166" t="s">
        <v>2</v>
      </c>
      <c r="D13" s="123" t="s">
        <v>183</v>
      </c>
      <c r="E13" s="25"/>
      <c r="F13" s="28"/>
    </row>
    <row r="14" spans="2:6" ht="132.44999999999999" customHeight="1" x14ac:dyDescent="0.35">
      <c r="B14" s="122" t="s">
        <v>3</v>
      </c>
      <c r="C14" s="165" t="s">
        <v>4</v>
      </c>
      <c r="D14" s="123" t="s">
        <v>181</v>
      </c>
      <c r="E14" s="30"/>
      <c r="F14" s="31"/>
    </row>
    <row r="15" spans="2:6" ht="32.15" customHeight="1" x14ac:dyDescent="0.35">
      <c r="B15" s="122" t="s">
        <v>164</v>
      </c>
      <c r="C15" s="163" t="s">
        <v>166</v>
      </c>
      <c r="D15" s="123" t="s">
        <v>175</v>
      </c>
      <c r="E15" s="30"/>
      <c r="F15" s="31"/>
    </row>
    <row r="16" spans="2:6" ht="61.5" customHeight="1" x14ac:dyDescent="0.35">
      <c r="B16" s="122" t="s">
        <v>5</v>
      </c>
      <c r="C16" s="165" t="s">
        <v>6</v>
      </c>
      <c r="D16" s="123" t="s">
        <v>161</v>
      </c>
    </row>
    <row r="17" spans="2:6" ht="64.2" customHeight="1" x14ac:dyDescent="0.35">
      <c r="B17" s="122" t="s">
        <v>7</v>
      </c>
      <c r="C17" s="165" t="s">
        <v>8</v>
      </c>
      <c r="D17" s="123" t="s">
        <v>162</v>
      </c>
      <c r="E17" s="27"/>
      <c r="F17" s="25"/>
    </row>
    <row r="18" spans="2:6" ht="32.15" customHeight="1" x14ac:dyDescent="0.35">
      <c r="B18" s="122" t="s">
        <v>169</v>
      </c>
      <c r="C18" s="163" t="s">
        <v>166</v>
      </c>
      <c r="D18" s="123" t="s">
        <v>176</v>
      </c>
      <c r="E18" s="27"/>
      <c r="F18" s="25"/>
    </row>
    <row r="19" spans="2:6" ht="32.15" customHeight="1" x14ac:dyDescent="0.35">
      <c r="B19" s="122" t="s">
        <v>170</v>
      </c>
      <c r="C19" s="163" t="s">
        <v>166</v>
      </c>
      <c r="D19" s="123" t="s">
        <v>177</v>
      </c>
      <c r="E19" s="27"/>
      <c r="F19" s="25"/>
    </row>
    <row r="20" spans="2:6" ht="32.15" customHeight="1" x14ac:dyDescent="0.35">
      <c r="B20" s="122" t="s">
        <v>171</v>
      </c>
      <c r="C20" s="163" t="s">
        <v>166</v>
      </c>
      <c r="D20" s="123" t="s">
        <v>178</v>
      </c>
      <c r="E20" s="27"/>
      <c r="F20" s="25"/>
    </row>
    <row r="21" spans="2:6" ht="15" customHeight="1" x14ac:dyDescent="0.35">
      <c r="D21" s="32"/>
      <c r="E21" s="25"/>
      <c r="F21" s="32"/>
    </row>
    <row r="22" spans="2:6" s="29" customFormat="1" ht="15" customHeight="1" x14ac:dyDescent="0.35">
      <c r="B22" s="33"/>
      <c r="C22" s="24"/>
      <c r="D22" s="34"/>
      <c r="E22" s="25"/>
      <c r="F22" s="28"/>
    </row>
    <row r="23" spans="2:6" s="29" customFormat="1" ht="15" customHeight="1" x14ac:dyDescent="0.35">
      <c r="B23" s="33"/>
      <c r="C23" s="24"/>
      <c r="D23" s="34"/>
      <c r="E23" s="25"/>
      <c r="F23" s="28"/>
    </row>
    <row r="24" spans="2:6" s="29" customFormat="1" ht="15" customHeight="1" x14ac:dyDescent="0.35">
      <c r="B24" s="33"/>
      <c r="C24" s="24"/>
      <c r="D24" s="34"/>
      <c r="E24" s="25"/>
      <c r="F24" s="28"/>
    </row>
    <row r="25" spans="2:6" s="29" customFormat="1" ht="15" customHeight="1" x14ac:dyDescent="0.35">
      <c r="B25" s="33"/>
      <c r="C25" s="24"/>
      <c r="D25" s="35"/>
      <c r="E25" s="25"/>
      <c r="F25" s="28"/>
    </row>
    <row r="26" spans="2:6" ht="15" customHeight="1" x14ac:dyDescent="0.35"/>
    <row r="27" spans="2:6" s="29" customFormat="1" ht="15" customHeight="1" x14ac:dyDescent="0.35">
      <c r="B27" s="33"/>
      <c r="C27" s="24"/>
      <c r="D27" s="35"/>
      <c r="E27" s="25"/>
      <c r="F27" s="28"/>
    </row>
    <row r="28" spans="2:6" s="29" customFormat="1" ht="15" customHeight="1" x14ac:dyDescent="0.35">
      <c r="B28" s="33"/>
      <c r="C28" s="24"/>
      <c r="D28" s="35"/>
      <c r="E28" s="25"/>
      <c r="F28" s="28"/>
    </row>
    <row r="29" spans="2:6" s="29" customFormat="1" ht="15" customHeight="1" x14ac:dyDescent="0.35">
      <c r="B29" s="33"/>
      <c r="C29" s="24"/>
      <c r="D29" s="27"/>
      <c r="E29" s="25"/>
      <c r="F29" s="28"/>
    </row>
    <row r="30" spans="2:6" s="29" customFormat="1" x14ac:dyDescent="0.35">
      <c r="B30" s="33"/>
      <c r="C30" s="24"/>
      <c r="D30" s="35"/>
      <c r="E30" s="25"/>
      <c r="F30" s="28"/>
    </row>
    <row r="31" spans="2:6" s="29" customFormat="1" x14ac:dyDescent="0.35">
      <c r="B31" s="33"/>
      <c r="C31" s="24"/>
      <c r="D31" s="35"/>
      <c r="E31" s="25"/>
      <c r="F31" s="28"/>
    </row>
    <row r="32" spans="2:6" s="29" customFormat="1" x14ac:dyDescent="0.35">
      <c r="B32" s="33"/>
      <c r="C32" s="24"/>
      <c r="D32" s="35"/>
      <c r="E32" s="25"/>
      <c r="F32" s="28"/>
    </row>
    <row r="33" spans="2:6" s="29" customFormat="1" x14ac:dyDescent="0.35">
      <c r="B33" s="33"/>
      <c r="C33" s="24"/>
      <c r="D33" s="35"/>
      <c r="E33" s="25"/>
      <c r="F33" s="28"/>
    </row>
    <row r="34" spans="2:6" s="29" customFormat="1" x14ac:dyDescent="0.35">
      <c r="B34" s="33"/>
      <c r="C34" s="24"/>
      <c r="D34" s="35"/>
      <c r="E34" s="25"/>
      <c r="F34" s="28"/>
    </row>
    <row r="35" spans="2:6" s="29" customFormat="1" x14ac:dyDescent="0.35">
      <c r="B35" s="33"/>
      <c r="C35" s="24"/>
      <c r="D35" s="35"/>
      <c r="E35" s="25"/>
      <c r="F35" s="28"/>
    </row>
    <row r="36" spans="2:6" s="29" customFormat="1" x14ac:dyDescent="0.35">
      <c r="B36" s="33"/>
      <c r="C36" s="24"/>
      <c r="D36" s="35"/>
      <c r="E36" s="25"/>
      <c r="F36" s="28"/>
    </row>
    <row r="37" spans="2:6" s="29" customFormat="1" x14ac:dyDescent="0.35">
      <c r="B37" s="33"/>
      <c r="C37" s="24"/>
      <c r="D37" s="35"/>
      <c r="E37" s="25"/>
      <c r="F37" s="28"/>
    </row>
    <row r="38" spans="2:6" s="29" customFormat="1" x14ac:dyDescent="0.35">
      <c r="B38" s="33"/>
      <c r="C38" s="24"/>
      <c r="D38" s="34"/>
      <c r="E38" s="28"/>
      <c r="F38" s="28"/>
    </row>
    <row r="40" spans="2:6" x14ac:dyDescent="0.35">
      <c r="D40" s="32"/>
    </row>
    <row r="44" spans="2:6" x14ac:dyDescent="0.35">
      <c r="D44" s="32"/>
    </row>
  </sheetData>
  <sheetProtection selectLockedCells="1"/>
  <printOptions horizontalCentered="1" verticalCentered="1"/>
  <pageMargins left="0.7" right="0.7" top="0.75" bottom="0.75" header="0.3" footer="0.3"/>
  <pageSetup scale="99" fitToHeight="0" orientation="landscape" r:id="rId1"/>
  <headerFooter>
    <oddFooter>&amp;LPrepared by OPIC&amp;RRevised: 08/2025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7757-2EBF-4EA2-A034-4ADEACF8A7F9}">
  <sheetPr>
    <tabColor theme="9" tint="-0.249977111117893"/>
    <pageSetUpPr fitToPage="1"/>
  </sheetPr>
  <dimension ref="B1:I46"/>
  <sheetViews>
    <sheetView showGridLines="0" zoomScaleNormal="100" workbookViewId="0">
      <selection activeCell="B1" sqref="B1"/>
    </sheetView>
  </sheetViews>
  <sheetFormatPr defaultRowHeight="14.6" x14ac:dyDescent="0.4"/>
  <cols>
    <col min="2" max="2" width="35.53515625" customWidth="1"/>
    <col min="3" max="3" width="14.765625" bestFit="1" customWidth="1"/>
    <col min="4" max="4" width="13.765625" customWidth="1"/>
    <col min="5" max="5" width="19.4609375" customWidth="1"/>
    <col min="6" max="7" width="13.765625" customWidth="1"/>
    <col min="8" max="8" width="15.765625" customWidth="1"/>
    <col min="9" max="9" width="13" customWidth="1"/>
    <col min="10" max="11" width="14.765625" customWidth="1"/>
    <col min="12" max="12" width="11.23046875" bestFit="1" customWidth="1"/>
    <col min="14" max="14" width="9.23046875" bestFit="1" customWidth="1"/>
    <col min="15" max="15" width="11" customWidth="1"/>
  </cols>
  <sheetData>
    <row r="1" spans="2:8" ht="17.600000000000001" x14ac:dyDescent="0.4">
      <c r="C1" s="126" t="s">
        <v>151</v>
      </c>
      <c r="D1" s="126"/>
      <c r="E1" s="126"/>
      <c r="F1" s="126"/>
      <c r="G1" s="126"/>
      <c r="H1" s="126"/>
    </row>
    <row r="2" spans="2:8" ht="17.600000000000001" x14ac:dyDescent="0.4">
      <c r="C2" s="169"/>
      <c r="D2" s="169" t="s">
        <v>2</v>
      </c>
      <c r="E2" s="169"/>
      <c r="F2" s="169"/>
      <c r="G2" s="169"/>
      <c r="H2" s="169"/>
    </row>
    <row r="3" spans="2:8" ht="17.600000000000001" x14ac:dyDescent="0.4">
      <c r="B3" s="253" t="s">
        <v>194</v>
      </c>
      <c r="C3" s="125"/>
      <c r="D3" s="125"/>
      <c r="E3" s="125"/>
      <c r="F3" s="125"/>
      <c r="G3" s="125"/>
      <c r="H3" s="125"/>
    </row>
    <row r="4" spans="2:8" ht="17.600000000000001" x14ac:dyDescent="0.4">
      <c r="B4" s="126"/>
      <c r="C4" s="14"/>
      <c r="D4" s="14"/>
      <c r="E4" s="14"/>
      <c r="F4" s="14"/>
      <c r="G4" s="14"/>
      <c r="H4" s="14"/>
    </row>
    <row r="5" spans="2:8" ht="36.75" customHeight="1" thickBot="1" x14ac:dyDescent="0.45">
      <c r="B5" s="170"/>
      <c r="C5" s="170"/>
      <c r="D5" s="170"/>
      <c r="E5" s="170"/>
      <c r="F5" s="170"/>
      <c r="G5" s="170"/>
      <c r="H5" s="170"/>
    </row>
    <row r="6" spans="2:8" ht="39" customHeight="1" thickBot="1" x14ac:dyDescent="0.45">
      <c r="B6" s="38" t="s">
        <v>9</v>
      </c>
      <c r="C6" s="263">
        <v>0.06</v>
      </c>
      <c r="D6" s="14"/>
      <c r="E6" s="14"/>
      <c r="F6" s="14"/>
      <c r="G6" s="14"/>
      <c r="H6" s="14"/>
    </row>
    <row r="7" spans="2:8" ht="105.45" thickBot="1" x14ac:dyDescent="0.45">
      <c r="B7" s="171" t="s">
        <v>133</v>
      </c>
      <c r="C7" s="172" t="s">
        <v>10</v>
      </c>
      <c r="D7" s="172" t="s">
        <v>110</v>
      </c>
      <c r="E7" s="172" t="s">
        <v>11</v>
      </c>
      <c r="F7" s="172" t="s">
        <v>135</v>
      </c>
      <c r="G7" s="172" t="s">
        <v>111</v>
      </c>
      <c r="H7" s="173" t="s">
        <v>112</v>
      </c>
    </row>
    <row r="8" spans="2:8" ht="29.6" x14ac:dyDescent="0.4">
      <c r="B8" s="174" t="s">
        <v>107</v>
      </c>
      <c r="C8" s="175">
        <v>31250</v>
      </c>
      <c r="D8" s="176">
        <f>+C8/$C$19</f>
        <v>2.5000000000000001E-2</v>
      </c>
      <c r="E8" s="177">
        <v>20312.5</v>
      </c>
      <c r="F8" s="178">
        <f>C8*$C$6</f>
        <v>1875</v>
      </c>
      <c r="G8" s="177">
        <v>1218.75</v>
      </c>
      <c r="H8" s="179">
        <f>+G8/$G$19</f>
        <v>0.11334299945682548</v>
      </c>
    </row>
    <row r="9" spans="2:8" ht="29.6" x14ac:dyDescent="0.4">
      <c r="B9" s="48" t="s">
        <v>108</v>
      </c>
      <c r="C9" s="127">
        <v>12500</v>
      </c>
      <c r="D9" s="128">
        <f t="shared" ref="D9:D18" si="0">+C9/$C$19</f>
        <v>0.01</v>
      </c>
      <c r="E9" s="129">
        <v>6875.0000000000009</v>
      </c>
      <c r="F9" s="130">
        <f t="shared" ref="F9:F18" si="1">C9*$C$6</f>
        <v>750</v>
      </c>
      <c r="G9" s="129">
        <v>343.74999999999994</v>
      </c>
      <c r="H9" s="180">
        <f t="shared" ref="H9:H18" si="2">+G9/$G$19</f>
        <v>3.1968538308335383E-2</v>
      </c>
    </row>
    <row r="10" spans="2:8" ht="15" x14ac:dyDescent="0.4">
      <c r="B10" s="48" t="s">
        <v>12</v>
      </c>
      <c r="C10" s="127">
        <v>337500</v>
      </c>
      <c r="D10" s="128">
        <f t="shared" si="0"/>
        <v>0.27</v>
      </c>
      <c r="E10" s="129">
        <v>135000</v>
      </c>
      <c r="F10" s="130">
        <f t="shared" si="1"/>
        <v>20250</v>
      </c>
      <c r="G10" s="129">
        <v>4050</v>
      </c>
      <c r="H10" s="180">
        <f t="shared" si="2"/>
        <v>0.37664750588729695</v>
      </c>
    </row>
    <row r="11" spans="2:8" ht="15" x14ac:dyDescent="0.4">
      <c r="B11" s="48" t="s">
        <v>13</v>
      </c>
      <c r="C11" s="127">
        <v>312500</v>
      </c>
      <c r="D11" s="128">
        <f t="shared" si="0"/>
        <v>0.25</v>
      </c>
      <c r="E11" s="129">
        <v>87500.000000000015</v>
      </c>
      <c r="F11" s="130">
        <f t="shared" si="1"/>
        <v>18750</v>
      </c>
      <c r="G11" s="129">
        <v>2187.5000000000005</v>
      </c>
      <c r="H11" s="180">
        <f t="shared" si="2"/>
        <v>0.20343615287122527</v>
      </c>
    </row>
    <row r="12" spans="2:8" ht="15" x14ac:dyDescent="0.4">
      <c r="B12" s="48" t="s">
        <v>14</v>
      </c>
      <c r="C12" s="127">
        <v>312500</v>
      </c>
      <c r="D12" s="128">
        <f t="shared" si="0"/>
        <v>0.25</v>
      </c>
      <c r="E12" s="129">
        <v>84375</v>
      </c>
      <c r="F12" s="130">
        <f t="shared" si="1"/>
        <v>18750</v>
      </c>
      <c r="G12" s="129">
        <v>2025</v>
      </c>
      <c r="H12" s="180">
        <f t="shared" si="2"/>
        <v>0.18832375294364848</v>
      </c>
    </row>
    <row r="13" spans="2:8" ht="15" x14ac:dyDescent="0.4">
      <c r="B13" s="48" t="s">
        <v>15</v>
      </c>
      <c r="C13" s="127">
        <v>112500</v>
      </c>
      <c r="D13" s="128">
        <f t="shared" si="0"/>
        <v>0.09</v>
      </c>
      <c r="E13" s="129">
        <v>22500</v>
      </c>
      <c r="F13" s="130">
        <f t="shared" si="1"/>
        <v>6750</v>
      </c>
      <c r="G13" s="129">
        <v>450</v>
      </c>
      <c r="H13" s="180">
        <f t="shared" si="2"/>
        <v>4.1849722876366333E-2</v>
      </c>
    </row>
    <row r="14" spans="2:8" ht="15" x14ac:dyDescent="0.4">
      <c r="B14" s="48" t="s">
        <v>16</v>
      </c>
      <c r="C14" s="127">
        <v>25000</v>
      </c>
      <c r="D14" s="128">
        <f t="shared" si="0"/>
        <v>0.02</v>
      </c>
      <c r="E14" s="129">
        <v>6875.0000000000009</v>
      </c>
      <c r="F14" s="130">
        <f t="shared" si="1"/>
        <v>1500</v>
      </c>
      <c r="G14" s="129">
        <v>171.87500000000003</v>
      </c>
      <c r="H14" s="180">
        <f t="shared" si="2"/>
        <v>1.5984269154167698E-2</v>
      </c>
    </row>
    <row r="15" spans="2:8" ht="15" x14ac:dyDescent="0.4">
      <c r="B15" s="48" t="s">
        <v>17</v>
      </c>
      <c r="C15" s="127">
        <v>12500</v>
      </c>
      <c r="D15" s="128">
        <f t="shared" si="0"/>
        <v>0.01</v>
      </c>
      <c r="E15" s="129">
        <v>4687.5</v>
      </c>
      <c r="F15" s="130">
        <f t="shared" si="1"/>
        <v>750</v>
      </c>
      <c r="G15" s="129">
        <v>140.625</v>
      </c>
      <c r="H15" s="180">
        <f t="shared" si="2"/>
        <v>1.3078038398864478E-2</v>
      </c>
    </row>
    <row r="16" spans="2:8" ht="15" x14ac:dyDescent="0.4">
      <c r="B16" s="48" t="s">
        <v>18</v>
      </c>
      <c r="C16" s="131">
        <v>18750</v>
      </c>
      <c r="D16" s="128">
        <f t="shared" si="0"/>
        <v>1.4999999999999999E-2</v>
      </c>
      <c r="E16" s="129">
        <v>4375.3125</v>
      </c>
      <c r="F16" s="130">
        <f t="shared" si="1"/>
        <v>1125</v>
      </c>
      <c r="G16" s="132">
        <v>131.25937500000001</v>
      </c>
      <c r="H16" s="180">
        <f t="shared" si="2"/>
        <v>1.2207041041500104E-2</v>
      </c>
    </row>
    <row r="17" spans="2:9" ht="15" x14ac:dyDescent="0.4">
      <c r="B17" s="48" t="s">
        <v>19</v>
      </c>
      <c r="C17" s="127">
        <v>62500</v>
      </c>
      <c r="D17" s="128">
        <f t="shared" si="0"/>
        <v>0.05</v>
      </c>
      <c r="E17" s="129">
        <v>500</v>
      </c>
      <c r="F17" s="130">
        <f t="shared" si="1"/>
        <v>3750</v>
      </c>
      <c r="G17" s="129">
        <v>30</v>
      </c>
      <c r="H17" s="180">
        <f t="shared" si="2"/>
        <v>2.7899815250910886E-3</v>
      </c>
    </row>
    <row r="18" spans="2:9" ht="30" thickBot="1" x14ac:dyDescent="0.45">
      <c r="B18" s="76" t="s">
        <v>20</v>
      </c>
      <c r="C18" s="181">
        <v>12500</v>
      </c>
      <c r="D18" s="182">
        <f t="shared" si="0"/>
        <v>0.01</v>
      </c>
      <c r="E18" s="183">
        <v>50</v>
      </c>
      <c r="F18" s="184">
        <f t="shared" si="1"/>
        <v>750</v>
      </c>
      <c r="G18" s="183">
        <v>4</v>
      </c>
      <c r="H18" s="185">
        <f t="shared" si="2"/>
        <v>3.7199753667881179E-4</v>
      </c>
    </row>
    <row r="19" spans="2:9" ht="15.45" thickBot="1" x14ac:dyDescent="0.45">
      <c r="B19" s="186" t="s">
        <v>21</v>
      </c>
      <c r="C19" s="187">
        <f t="shared" ref="C19:E19" si="3">SUM(C8:C18)</f>
        <v>1250000</v>
      </c>
      <c r="D19" s="188">
        <f t="shared" si="3"/>
        <v>1</v>
      </c>
      <c r="E19" s="187">
        <f t="shared" si="3"/>
        <v>373050.3125</v>
      </c>
      <c r="F19" s="187">
        <f>SUM(F8:F18)</f>
        <v>75000</v>
      </c>
      <c r="G19" s="187">
        <f>SUM(G8:G18)</f>
        <v>10752.759375</v>
      </c>
      <c r="H19" s="189">
        <f>SUM(H8:H18)</f>
        <v>1</v>
      </c>
    </row>
    <row r="20" spans="2:9" ht="15.45" thickTop="1" x14ac:dyDescent="0.4">
      <c r="B20" s="36"/>
      <c r="C20" s="133"/>
      <c r="D20" s="134"/>
      <c r="E20" s="133"/>
      <c r="F20" s="133"/>
      <c r="G20" s="133"/>
      <c r="H20" s="135"/>
    </row>
    <row r="21" spans="2:9" ht="15" x14ac:dyDescent="0.4">
      <c r="B21" s="36"/>
      <c r="C21" s="133"/>
      <c r="D21" s="134"/>
      <c r="E21" s="133"/>
      <c r="F21" s="133"/>
      <c r="G21" s="133"/>
      <c r="H21" s="135"/>
    </row>
    <row r="22" spans="2:9" ht="15.45" thickBot="1" x14ac:dyDescent="0.45">
      <c r="B22" s="14"/>
      <c r="C22" s="14"/>
      <c r="D22" s="14"/>
      <c r="E22" s="14"/>
      <c r="F22" s="14"/>
      <c r="G22" s="14"/>
      <c r="H22" s="14"/>
    </row>
    <row r="23" spans="2:9" s="21" customFormat="1" ht="15.45" thickTop="1" thickBot="1" x14ac:dyDescent="0.45">
      <c r="B23" s="108" t="s">
        <v>22</v>
      </c>
      <c r="C23" s="108" t="s">
        <v>23</v>
      </c>
      <c r="D23" s="269" t="s">
        <v>24</v>
      </c>
      <c r="E23" s="269"/>
      <c r="F23" s="269"/>
      <c r="G23" s="269"/>
      <c r="H23" s="269"/>
    </row>
    <row r="24" spans="2:9" s="2" customFormat="1" ht="31.5" customHeight="1" thickTop="1" x14ac:dyDescent="0.4">
      <c r="B24" s="109" t="s">
        <v>136</v>
      </c>
      <c r="C24" s="115" t="s">
        <v>25</v>
      </c>
      <c r="D24" s="268" t="s">
        <v>138</v>
      </c>
      <c r="E24" s="268"/>
      <c r="F24" s="268"/>
      <c r="G24" s="268"/>
      <c r="H24" s="268"/>
      <c r="I24" s="136"/>
    </row>
    <row r="25" spans="2:9" s="2" customFormat="1" ht="36" customHeight="1" x14ac:dyDescent="0.4">
      <c r="B25" s="110" t="s">
        <v>110</v>
      </c>
      <c r="C25" s="116" t="s">
        <v>26</v>
      </c>
      <c r="D25" s="272" t="s">
        <v>147</v>
      </c>
      <c r="E25" s="272"/>
      <c r="F25" s="272"/>
      <c r="G25" s="272"/>
      <c r="H25" s="272"/>
      <c r="I25" s="136"/>
    </row>
    <row r="26" spans="2:9" s="2" customFormat="1" ht="31.5" customHeight="1" x14ac:dyDescent="0.4">
      <c r="B26" s="110" t="s">
        <v>11</v>
      </c>
      <c r="C26" s="116" t="s">
        <v>27</v>
      </c>
      <c r="D26" s="272" t="s">
        <v>28</v>
      </c>
      <c r="E26" s="272"/>
      <c r="F26" s="272"/>
      <c r="G26" s="272"/>
      <c r="H26" s="272"/>
      <c r="I26" s="136"/>
    </row>
    <row r="27" spans="2:9" s="2" customFormat="1" ht="43.5" customHeight="1" x14ac:dyDescent="0.4">
      <c r="B27" s="110" t="s">
        <v>29</v>
      </c>
      <c r="C27" s="116" t="s">
        <v>30</v>
      </c>
      <c r="D27" s="272" t="s">
        <v>144</v>
      </c>
      <c r="E27" s="272"/>
      <c r="F27" s="272"/>
      <c r="G27" s="272"/>
      <c r="H27" s="272"/>
      <c r="I27" s="136"/>
    </row>
    <row r="28" spans="2:9" s="2" customFormat="1" ht="31.5" customHeight="1" x14ac:dyDescent="0.4">
      <c r="B28" s="110" t="s">
        <v>111</v>
      </c>
      <c r="C28" s="116" t="s">
        <v>31</v>
      </c>
      <c r="D28" s="272" t="s">
        <v>182</v>
      </c>
      <c r="E28" s="272"/>
      <c r="F28" s="272"/>
      <c r="G28" s="272"/>
      <c r="H28" s="272"/>
      <c r="I28" s="136"/>
    </row>
    <row r="29" spans="2:9" s="2" customFormat="1" ht="50.25" customHeight="1" x14ac:dyDescent="0.4">
      <c r="B29" s="110" t="s">
        <v>112</v>
      </c>
      <c r="C29" s="116" t="s">
        <v>32</v>
      </c>
      <c r="D29" s="272" t="s">
        <v>146</v>
      </c>
      <c r="E29" s="272"/>
      <c r="F29" s="272"/>
      <c r="G29" s="272"/>
      <c r="H29" s="272"/>
      <c r="I29" s="136"/>
    </row>
    <row r="30" spans="2:9" s="2" customFormat="1" ht="31.5" customHeight="1" thickBot="1" x14ac:dyDescent="0.45">
      <c r="B30" s="111" t="s">
        <v>134</v>
      </c>
      <c r="C30" s="117" t="s">
        <v>137</v>
      </c>
      <c r="D30" s="270" t="s">
        <v>145</v>
      </c>
      <c r="E30" s="270"/>
      <c r="F30" s="270"/>
      <c r="G30" s="270"/>
      <c r="H30" s="270"/>
      <c r="I30" s="136"/>
    </row>
    <row r="31" spans="2:9" ht="15" thickTop="1" x14ac:dyDescent="0.4">
      <c r="B31" s="137"/>
      <c r="D31" s="271"/>
      <c r="E31" s="271"/>
      <c r="F31" s="271"/>
      <c r="G31" s="271"/>
      <c r="H31" s="271"/>
      <c r="I31" s="271"/>
    </row>
    <row r="32" spans="2:9" x14ac:dyDescent="0.4">
      <c r="D32" s="138"/>
    </row>
    <row r="33" spans="4:4" x14ac:dyDescent="0.4">
      <c r="D33" s="138"/>
    </row>
    <row r="35" spans="4:4" ht="14.6" customHeight="1" x14ac:dyDescent="0.4"/>
    <row r="36" spans="4:4" ht="15" customHeight="1" x14ac:dyDescent="0.4"/>
    <row r="37" spans="4:4" ht="14.6" customHeight="1" x14ac:dyDescent="0.4"/>
    <row r="45" spans="4:4" ht="45" customHeight="1" x14ac:dyDescent="0.4"/>
    <row r="46" spans="4:4" ht="30" customHeight="1" x14ac:dyDescent="0.4"/>
  </sheetData>
  <sheetProtection selectLockedCells="1"/>
  <mergeCells count="9">
    <mergeCell ref="D24:H24"/>
    <mergeCell ref="D23:H23"/>
    <mergeCell ref="D30:H30"/>
    <mergeCell ref="D31:I31"/>
    <mergeCell ref="D25:H25"/>
    <mergeCell ref="D26:H26"/>
    <mergeCell ref="D27:H27"/>
    <mergeCell ref="D28:H28"/>
    <mergeCell ref="D29:H29"/>
  </mergeCells>
  <printOptions horizontalCentered="1" verticalCentered="1"/>
  <pageMargins left="0.7" right="0.7" top="0.75" bottom="0.75" header="0.3" footer="0.3"/>
  <pageSetup scale="96" fitToHeight="0" orientation="landscape" r:id="rId1"/>
  <headerFooter>
    <oddFooter>&amp;LPrepared by OPIC&amp;RRevised: 08/2025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7A16-B309-42AA-9800-88B452041760}">
  <sheetPr>
    <tabColor theme="4" tint="0.79998168889431442"/>
    <pageSetUpPr fitToPage="1"/>
  </sheetPr>
  <dimension ref="A1:H31"/>
  <sheetViews>
    <sheetView showGridLines="0" zoomScaleNormal="100" workbookViewId="0">
      <selection activeCell="B1" sqref="B1"/>
    </sheetView>
  </sheetViews>
  <sheetFormatPr defaultColWidth="9.23046875" defaultRowHeight="14.6" x14ac:dyDescent="0.35"/>
  <cols>
    <col min="1" max="1" width="35.53515625" style="14" customWidth="1"/>
    <col min="2" max="2" width="13.765625" style="14" bestFit="1" customWidth="1"/>
    <col min="3" max="3" width="13.765625" style="14" customWidth="1"/>
    <col min="4" max="4" width="19.53515625" style="14" customWidth="1"/>
    <col min="5" max="6" width="13.765625" style="14" customWidth="1"/>
    <col min="7" max="7" width="14" style="14" customWidth="1"/>
    <col min="8" max="8" width="13" style="14" customWidth="1"/>
    <col min="9" max="10" width="14.765625" style="14" customWidth="1"/>
    <col min="11" max="16384" width="9.23046875" style="14"/>
  </cols>
  <sheetData>
    <row r="1" spans="1:7" ht="17.600000000000001" x14ac:dyDescent="0.4">
      <c r="C1" s="126"/>
      <c r="D1" s="104" t="s">
        <v>155</v>
      </c>
      <c r="E1" s="126"/>
      <c r="F1" s="126"/>
      <c r="G1" s="126"/>
    </row>
    <row r="2" spans="1:7" ht="17.600000000000001" x14ac:dyDescent="0.4">
      <c r="A2" s="169"/>
      <c r="B2" s="169"/>
      <c r="D2" s="125" t="s">
        <v>2</v>
      </c>
      <c r="E2" s="169"/>
      <c r="F2" s="169"/>
      <c r="G2" s="169"/>
    </row>
    <row r="3" spans="1:7" ht="17.600000000000001" x14ac:dyDescent="0.4">
      <c r="D3" s="105" t="str">
        <f>'Table of Contents and Notes'!D4</f>
        <v>Enter Hospital Name Here</v>
      </c>
    </row>
    <row r="4" spans="1:7" ht="17.600000000000001" x14ac:dyDescent="0.4">
      <c r="C4" s="101"/>
      <c r="D4" s="101"/>
      <c r="E4" s="101"/>
      <c r="F4" s="101"/>
      <c r="G4" s="101"/>
    </row>
    <row r="7" spans="1:7" ht="47.25" customHeight="1" thickBot="1" x14ac:dyDescent="0.4">
      <c r="A7" s="170"/>
      <c r="B7" s="170"/>
      <c r="C7" s="170"/>
      <c r="D7" s="170"/>
      <c r="E7" s="170"/>
      <c r="F7" s="170"/>
      <c r="G7" s="170"/>
    </row>
    <row r="8" spans="1:7" ht="39.75" customHeight="1" thickBot="1" x14ac:dyDescent="0.4">
      <c r="A8" s="190" t="s">
        <v>157</v>
      </c>
      <c r="B8" s="118">
        <v>0</v>
      </c>
      <c r="C8" s="68"/>
      <c r="D8" s="69"/>
      <c r="E8" s="69"/>
      <c r="F8" s="69"/>
      <c r="G8" s="200"/>
    </row>
    <row r="9" spans="1:7" ht="105" x14ac:dyDescent="0.35">
      <c r="A9" s="191" t="s">
        <v>133</v>
      </c>
      <c r="B9" s="112" t="s">
        <v>10</v>
      </c>
      <c r="C9" s="112" t="s">
        <v>110</v>
      </c>
      <c r="D9" s="112" t="s">
        <v>11</v>
      </c>
      <c r="E9" s="112" t="s">
        <v>158</v>
      </c>
      <c r="F9" s="112" t="s">
        <v>111</v>
      </c>
      <c r="G9" s="199" t="s">
        <v>159</v>
      </c>
    </row>
    <row r="10" spans="1:7" ht="29.15" x14ac:dyDescent="0.35">
      <c r="A10" s="48" t="s">
        <v>107</v>
      </c>
      <c r="B10" s="119">
        <v>0</v>
      </c>
      <c r="C10" s="113" t="e">
        <f t="shared" ref="C10:C20" si="0">+B10/$B$21</f>
        <v>#DIV/0!</v>
      </c>
      <c r="D10" s="119">
        <v>0</v>
      </c>
      <c r="E10" s="114">
        <f>B10*$B$8</f>
        <v>0</v>
      </c>
      <c r="F10" s="119">
        <v>0</v>
      </c>
      <c r="G10" s="192" t="e">
        <f t="shared" ref="G10:G20" si="1">+F10/$F$21</f>
        <v>#DIV/0!</v>
      </c>
    </row>
    <row r="11" spans="1:7" ht="29.15" x14ac:dyDescent="0.35">
      <c r="A11" s="48" t="s">
        <v>108</v>
      </c>
      <c r="B11" s="119">
        <v>0</v>
      </c>
      <c r="C11" s="113" t="e">
        <f t="shared" si="0"/>
        <v>#DIV/0!</v>
      </c>
      <c r="D11" s="119">
        <v>0</v>
      </c>
      <c r="E11" s="114">
        <f t="shared" ref="E11:E20" si="2">B11*$B$8</f>
        <v>0</v>
      </c>
      <c r="F11" s="119">
        <v>0</v>
      </c>
      <c r="G11" s="192" t="e">
        <f t="shared" si="1"/>
        <v>#DIV/0!</v>
      </c>
    </row>
    <row r="12" spans="1:7" x14ac:dyDescent="0.35">
      <c r="A12" s="48" t="s">
        <v>12</v>
      </c>
      <c r="B12" s="119">
        <v>0</v>
      </c>
      <c r="C12" s="113" t="e">
        <f t="shared" si="0"/>
        <v>#DIV/0!</v>
      </c>
      <c r="D12" s="119">
        <v>0</v>
      </c>
      <c r="E12" s="114">
        <f t="shared" si="2"/>
        <v>0</v>
      </c>
      <c r="F12" s="119">
        <v>0</v>
      </c>
      <c r="G12" s="192" t="e">
        <f t="shared" si="1"/>
        <v>#DIV/0!</v>
      </c>
    </row>
    <row r="13" spans="1:7" x14ac:dyDescent="0.35">
      <c r="A13" s="48" t="s">
        <v>13</v>
      </c>
      <c r="B13" s="119">
        <v>0</v>
      </c>
      <c r="C13" s="113" t="e">
        <f t="shared" si="0"/>
        <v>#DIV/0!</v>
      </c>
      <c r="D13" s="119">
        <v>0</v>
      </c>
      <c r="E13" s="114">
        <f t="shared" si="2"/>
        <v>0</v>
      </c>
      <c r="F13" s="119">
        <v>0</v>
      </c>
      <c r="G13" s="192" t="e">
        <f t="shared" si="1"/>
        <v>#DIV/0!</v>
      </c>
    </row>
    <row r="14" spans="1:7" x14ac:dyDescent="0.35">
      <c r="A14" s="48" t="s">
        <v>14</v>
      </c>
      <c r="B14" s="119">
        <v>0</v>
      </c>
      <c r="C14" s="113" t="e">
        <f t="shared" si="0"/>
        <v>#DIV/0!</v>
      </c>
      <c r="D14" s="119"/>
      <c r="E14" s="114">
        <f t="shared" si="2"/>
        <v>0</v>
      </c>
      <c r="F14" s="119">
        <v>0</v>
      </c>
      <c r="G14" s="192" t="e">
        <f t="shared" si="1"/>
        <v>#DIV/0!</v>
      </c>
    </row>
    <row r="15" spans="1:7" x14ac:dyDescent="0.35">
      <c r="A15" s="48" t="s">
        <v>15</v>
      </c>
      <c r="B15" s="119">
        <v>0</v>
      </c>
      <c r="C15" s="113" t="e">
        <f t="shared" si="0"/>
        <v>#DIV/0!</v>
      </c>
      <c r="D15" s="119"/>
      <c r="E15" s="114">
        <f t="shared" si="2"/>
        <v>0</v>
      </c>
      <c r="F15" s="119">
        <v>0</v>
      </c>
      <c r="G15" s="192" t="e">
        <f t="shared" si="1"/>
        <v>#DIV/0!</v>
      </c>
    </row>
    <row r="16" spans="1:7" x14ac:dyDescent="0.35">
      <c r="A16" s="48" t="s">
        <v>16</v>
      </c>
      <c r="B16" s="119">
        <v>0</v>
      </c>
      <c r="C16" s="113" t="e">
        <f t="shared" si="0"/>
        <v>#DIV/0!</v>
      </c>
      <c r="D16" s="119"/>
      <c r="E16" s="114">
        <f t="shared" si="2"/>
        <v>0</v>
      </c>
      <c r="F16" s="119">
        <v>0</v>
      </c>
      <c r="G16" s="192" t="e">
        <f t="shared" si="1"/>
        <v>#DIV/0!</v>
      </c>
    </row>
    <row r="17" spans="1:8" x14ac:dyDescent="0.35">
      <c r="A17" s="48" t="s">
        <v>17</v>
      </c>
      <c r="B17" s="119">
        <v>0</v>
      </c>
      <c r="C17" s="113" t="e">
        <f t="shared" si="0"/>
        <v>#DIV/0!</v>
      </c>
      <c r="D17" s="119"/>
      <c r="E17" s="114">
        <f t="shared" si="2"/>
        <v>0</v>
      </c>
      <c r="F17" s="119">
        <v>0</v>
      </c>
      <c r="G17" s="192" t="e">
        <f t="shared" si="1"/>
        <v>#DIV/0!</v>
      </c>
    </row>
    <row r="18" spans="1:8" x14ac:dyDescent="0.35">
      <c r="A18" s="48" t="s">
        <v>18</v>
      </c>
      <c r="B18" s="119">
        <v>0</v>
      </c>
      <c r="C18" s="113" t="e">
        <f t="shared" si="0"/>
        <v>#DIV/0!</v>
      </c>
      <c r="D18" s="119"/>
      <c r="E18" s="114">
        <f t="shared" si="2"/>
        <v>0</v>
      </c>
      <c r="F18" s="119">
        <v>0</v>
      </c>
      <c r="G18" s="192" t="e">
        <f t="shared" si="1"/>
        <v>#DIV/0!</v>
      </c>
    </row>
    <row r="19" spans="1:8" x14ac:dyDescent="0.35">
      <c r="A19" s="48" t="s">
        <v>109</v>
      </c>
      <c r="B19" s="119">
        <v>0</v>
      </c>
      <c r="C19" s="113" t="e">
        <f t="shared" si="0"/>
        <v>#DIV/0!</v>
      </c>
      <c r="D19" s="119"/>
      <c r="E19" s="114">
        <f t="shared" si="2"/>
        <v>0</v>
      </c>
      <c r="F19" s="119">
        <v>0</v>
      </c>
      <c r="G19" s="192" t="e">
        <f t="shared" si="1"/>
        <v>#DIV/0!</v>
      </c>
    </row>
    <row r="20" spans="1:8" ht="30" customHeight="1" thickBot="1" x14ac:dyDescent="0.4">
      <c r="A20" s="76" t="s">
        <v>20</v>
      </c>
      <c r="B20" s="193">
        <v>0</v>
      </c>
      <c r="C20" s="194" t="e">
        <f t="shared" si="0"/>
        <v>#DIV/0!</v>
      </c>
      <c r="D20" s="193"/>
      <c r="E20" s="195">
        <f t="shared" si="2"/>
        <v>0</v>
      </c>
      <c r="F20" s="193">
        <v>0</v>
      </c>
      <c r="G20" s="196" t="e">
        <f t="shared" si="1"/>
        <v>#DIV/0!</v>
      </c>
    </row>
    <row r="21" spans="1:8" ht="15" thickBot="1" x14ac:dyDescent="0.4">
      <c r="A21" s="186" t="s">
        <v>21</v>
      </c>
      <c r="B21" s="197">
        <f t="shared" ref="B21:G21" si="3">SUM(B10:B20)</f>
        <v>0</v>
      </c>
      <c r="C21" s="197" t="e">
        <f t="shared" si="3"/>
        <v>#DIV/0!</v>
      </c>
      <c r="D21" s="197">
        <f t="shared" si="3"/>
        <v>0</v>
      </c>
      <c r="E21" s="197">
        <f t="shared" si="3"/>
        <v>0</v>
      </c>
      <c r="F21" s="197">
        <f t="shared" si="3"/>
        <v>0</v>
      </c>
      <c r="G21" s="198" t="e">
        <f t="shared" si="3"/>
        <v>#DIV/0!</v>
      </c>
    </row>
    <row r="22" spans="1:8" ht="15.45" thickTop="1" thickBot="1" x14ac:dyDescent="0.4"/>
    <row r="23" spans="1:8" s="37" customFormat="1" ht="15.45" thickTop="1" thickBot="1" x14ac:dyDescent="0.4">
      <c r="A23" s="108" t="s">
        <v>22</v>
      </c>
      <c r="B23" s="108" t="s">
        <v>23</v>
      </c>
      <c r="C23" s="269" t="s">
        <v>24</v>
      </c>
      <c r="D23" s="269"/>
      <c r="E23" s="269"/>
      <c r="F23" s="269"/>
      <c r="G23" s="269"/>
    </row>
    <row r="24" spans="1:8" ht="31.5" customHeight="1" thickTop="1" x14ac:dyDescent="0.35">
      <c r="A24" s="109" t="s">
        <v>136</v>
      </c>
      <c r="B24" s="115" t="s">
        <v>25</v>
      </c>
      <c r="C24" s="273" t="s">
        <v>188</v>
      </c>
      <c r="D24" s="273"/>
      <c r="E24" s="273"/>
      <c r="F24" s="273"/>
      <c r="G24" s="273"/>
      <c r="H24" s="36"/>
    </row>
    <row r="25" spans="1:8" ht="31.5" customHeight="1" x14ac:dyDescent="0.35">
      <c r="A25" s="110" t="s">
        <v>110</v>
      </c>
      <c r="B25" s="116" t="s">
        <v>26</v>
      </c>
      <c r="C25" s="272" t="s">
        <v>187</v>
      </c>
      <c r="D25" s="272"/>
      <c r="E25" s="272"/>
      <c r="F25" s="272"/>
      <c r="G25" s="272"/>
      <c r="H25" s="36"/>
    </row>
    <row r="26" spans="1:8" ht="43.5" customHeight="1" x14ac:dyDescent="0.35">
      <c r="A26" s="110" t="s">
        <v>11</v>
      </c>
      <c r="B26" s="116" t="s">
        <v>27</v>
      </c>
      <c r="C26" s="272" t="s">
        <v>186</v>
      </c>
      <c r="D26" s="272"/>
      <c r="E26" s="272"/>
      <c r="F26" s="272"/>
      <c r="G26" s="272"/>
      <c r="H26" s="36"/>
    </row>
    <row r="27" spans="1:8" ht="54" customHeight="1" x14ac:dyDescent="0.35">
      <c r="A27" s="110" t="s">
        <v>160</v>
      </c>
      <c r="B27" s="116" t="s">
        <v>30</v>
      </c>
      <c r="C27" s="272" t="s">
        <v>185</v>
      </c>
      <c r="D27" s="272"/>
      <c r="E27" s="272"/>
      <c r="F27" s="272"/>
      <c r="G27" s="272"/>
      <c r="H27" s="36"/>
    </row>
    <row r="28" spans="1:8" ht="42.75" customHeight="1" x14ac:dyDescent="0.35">
      <c r="A28" s="110" t="s">
        <v>111</v>
      </c>
      <c r="B28" s="116" t="s">
        <v>31</v>
      </c>
      <c r="C28" s="272" t="s">
        <v>189</v>
      </c>
      <c r="D28" s="272"/>
      <c r="E28" s="272"/>
      <c r="F28" s="272"/>
      <c r="G28" s="272"/>
      <c r="H28" s="36"/>
    </row>
    <row r="29" spans="1:8" ht="46.5" customHeight="1" x14ac:dyDescent="0.35">
      <c r="A29" s="110" t="s">
        <v>112</v>
      </c>
      <c r="B29" s="116" t="s">
        <v>32</v>
      </c>
      <c r="C29" s="272" t="s">
        <v>184</v>
      </c>
      <c r="D29" s="272"/>
      <c r="E29" s="272"/>
      <c r="F29" s="272"/>
      <c r="G29" s="272"/>
      <c r="H29" s="36"/>
    </row>
    <row r="30" spans="1:8" ht="31.5" customHeight="1" thickBot="1" x14ac:dyDescent="0.4">
      <c r="A30" s="111" t="s">
        <v>134</v>
      </c>
      <c r="B30" s="117" t="s">
        <v>137</v>
      </c>
      <c r="C30" s="270" t="s">
        <v>145</v>
      </c>
      <c r="D30" s="270"/>
      <c r="E30" s="270"/>
      <c r="F30" s="270"/>
      <c r="G30" s="270"/>
      <c r="H30" s="36"/>
    </row>
    <row r="31" spans="1:8" ht="15" thickTop="1" x14ac:dyDescent="0.35"/>
  </sheetData>
  <sheetProtection selectLockedCells="1"/>
  <mergeCells count="8">
    <mergeCell ref="C28:G28"/>
    <mergeCell ref="C29:G29"/>
    <mergeCell ref="C30:G30"/>
    <mergeCell ref="C23:G23"/>
    <mergeCell ref="C24:G24"/>
    <mergeCell ref="C25:G25"/>
    <mergeCell ref="C26:G26"/>
    <mergeCell ref="C27:G27"/>
  </mergeCells>
  <printOptions horizontalCentered="1" verticalCentered="1"/>
  <pageMargins left="0.7" right="0.7" top="0.75" bottom="0.75" header="0.3" footer="0.3"/>
  <pageSetup scale="88" fitToHeight="0" orientation="landscape" r:id="rId1"/>
  <headerFooter>
    <oddFooter>&amp;LPrepared by OPIC&amp;RRevised: 08/2025</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39A95B69-81F4-4306-9053-3B5AEACBB2E4}">
            <xm:f>'Table of Contents and Notes'!$D$4:$D$4="Enter Applicant Hospital Name"</xm:f>
            <x14:dxf>
              <font>
                <color theme="0"/>
              </font>
            </x14:dxf>
          </x14:cfRule>
          <xm:sqref>D3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9D87-ACCE-4F0A-B74B-2C13BB9DB405}">
  <sheetPr>
    <tabColor theme="9" tint="-0.249977111117893"/>
    <pageSetUpPr fitToPage="1"/>
  </sheetPr>
  <dimension ref="A1:R55"/>
  <sheetViews>
    <sheetView showGridLines="0" zoomScaleNormal="100" workbookViewId="0">
      <selection activeCell="B1" sqref="B1"/>
    </sheetView>
  </sheetViews>
  <sheetFormatPr defaultColWidth="8.765625" defaultRowHeight="14.6" x14ac:dyDescent="0.35"/>
  <cols>
    <col min="1" max="1" width="35.53515625" style="14" customWidth="1"/>
    <col min="2" max="2" width="22.765625" style="14" customWidth="1"/>
    <col min="3" max="6" width="14.765625" style="14" customWidth="1"/>
    <col min="7" max="9" width="8.765625" style="14"/>
    <col min="10" max="11" width="15.765625" style="14" customWidth="1"/>
    <col min="12" max="13" width="11.23046875" style="14" bestFit="1" customWidth="1"/>
    <col min="14" max="14" width="8.765625" style="14"/>
    <col min="15" max="15" width="10.23046875" style="14" bestFit="1" customWidth="1"/>
    <col min="16" max="17" width="8.765625" style="14" customWidth="1"/>
    <col min="18" max="16384" width="8.765625" style="14"/>
  </cols>
  <sheetData>
    <row r="1" spans="1:18" ht="17.600000000000001" x14ac:dyDescent="0.4">
      <c r="B1" s="126"/>
      <c r="C1" s="104" t="s">
        <v>155</v>
      </c>
      <c r="D1" s="126"/>
      <c r="E1" s="126"/>
      <c r="F1" s="126"/>
      <c r="G1" s="39"/>
      <c r="H1" s="39"/>
    </row>
    <row r="2" spans="1:18" ht="20.6" customHeight="1" x14ac:dyDescent="0.4">
      <c r="A2" s="126"/>
      <c r="B2" s="126"/>
      <c r="C2" s="104" t="s">
        <v>156</v>
      </c>
      <c r="D2" s="126"/>
      <c r="E2" s="126"/>
      <c r="F2" s="126"/>
    </row>
    <row r="3" spans="1:18" x14ac:dyDescent="0.35">
      <c r="A3" s="14" t="s">
        <v>34</v>
      </c>
    </row>
    <row r="4" spans="1:18" ht="17.600000000000001" x14ac:dyDescent="0.4">
      <c r="A4" s="252" t="s">
        <v>194</v>
      </c>
      <c r="B4" s="37"/>
    </row>
    <row r="5" spans="1:18" x14ac:dyDescent="0.35">
      <c r="A5" s="36"/>
      <c r="B5" s="251"/>
      <c r="C5" s="251"/>
      <c r="D5" s="251"/>
      <c r="E5" s="251"/>
      <c r="F5" s="251"/>
    </row>
    <row r="6" spans="1:18" ht="15" thickBot="1" x14ac:dyDescent="0.4">
      <c r="A6" s="36"/>
      <c r="B6" s="36"/>
      <c r="C6" s="203" t="s">
        <v>34</v>
      </c>
      <c r="D6" s="203"/>
      <c r="E6" s="203"/>
      <c r="F6" s="37"/>
      <c r="G6" s="37"/>
      <c r="H6" s="37"/>
      <c r="I6" s="37"/>
      <c r="K6" s="37"/>
      <c r="L6" s="37"/>
      <c r="M6" s="37"/>
    </row>
    <row r="7" spans="1:18" ht="58.75" thickBot="1" x14ac:dyDescent="0.4">
      <c r="A7" s="40"/>
      <c r="B7" s="41" t="s">
        <v>141</v>
      </c>
      <c r="C7" s="41" t="s">
        <v>36</v>
      </c>
      <c r="D7" s="41" t="s">
        <v>37</v>
      </c>
      <c r="E7" s="41" t="s">
        <v>142</v>
      </c>
      <c r="F7" s="42" t="s">
        <v>39</v>
      </c>
      <c r="G7" s="43"/>
      <c r="H7" s="43"/>
      <c r="I7" s="43"/>
      <c r="J7" s="43"/>
      <c r="K7" s="43"/>
      <c r="L7" s="43"/>
      <c r="M7" s="43"/>
      <c r="N7" s="43"/>
    </row>
    <row r="8" spans="1:18" x14ac:dyDescent="0.35">
      <c r="A8" s="44"/>
      <c r="B8" s="45"/>
      <c r="C8" s="204" t="s">
        <v>34</v>
      </c>
      <c r="D8" s="204"/>
      <c r="E8" s="204"/>
      <c r="F8" s="46"/>
      <c r="L8" s="47"/>
    </row>
    <row r="9" spans="1:18" x14ac:dyDescent="0.35">
      <c r="A9" s="48" t="s">
        <v>40</v>
      </c>
      <c r="B9" s="49">
        <v>1150000</v>
      </c>
      <c r="C9" s="49">
        <v>1185000</v>
      </c>
      <c r="D9" s="15">
        <f>'Revenue Sources - Example'!C19</f>
        <v>1250000</v>
      </c>
      <c r="E9" s="15">
        <v>1364750</v>
      </c>
      <c r="F9" s="50">
        <f>+E9/D9-1</f>
        <v>9.1800000000000104E-2</v>
      </c>
      <c r="G9" s="51"/>
      <c r="H9" s="51"/>
      <c r="I9" s="51"/>
      <c r="J9" s="52"/>
      <c r="K9" s="52"/>
      <c r="L9" s="53"/>
      <c r="M9" s="53"/>
      <c r="N9" s="54"/>
      <c r="R9" s="55"/>
    </row>
    <row r="10" spans="1:18" x14ac:dyDescent="0.35">
      <c r="A10" s="48"/>
      <c r="B10" s="56"/>
      <c r="C10" s="49"/>
      <c r="D10" s="15"/>
      <c r="E10" s="15"/>
      <c r="F10" s="57"/>
      <c r="J10" s="36"/>
      <c r="K10" s="52"/>
      <c r="L10" s="53"/>
      <c r="M10" s="53"/>
    </row>
    <row r="11" spans="1:18" x14ac:dyDescent="0.35">
      <c r="A11" s="48" t="s">
        <v>41</v>
      </c>
      <c r="B11" s="49">
        <v>825000</v>
      </c>
      <c r="C11" s="49">
        <v>840000</v>
      </c>
      <c r="D11" s="15">
        <v>874200</v>
      </c>
      <c r="E11" s="15">
        <v>969750</v>
      </c>
      <c r="F11" s="50">
        <f>+E11/D11-1</f>
        <v>0.10929993136582028</v>
      </c>
      <c r="G11" s="51"/>
      <c r="H11" s="51"/>
      <c r="I11" s="51"/>
      <c r="J11" s="52"/>
      <c r="K11" s="52"/>
      <c r="L11" s="53"/>
      <c r="M11" s="53"/>
      <c r="N11" s="54"/>
    </row>
    <row r="12" spans="1:18" x14ac:dyDescent="0.35">
      <c r="A12" s="48"/>
      <c r="B12" s="56"/>
      <c r="C12" s="49"/>
      <c r="D12" s="15"/>
      <c r="E12" s="15"/>
      <c r="F12" s="57"/>
      <c r="J12" s="36"/>
      <c r="K12" s="52"/>
      <c r="L12" s="53"/>
      <c r="M12" s="53"/>
    </row>
    <row r="13" spans="1:18" x14ac:dyDescent="0.35">
      <c r="A13" s="48" t="s">
        <v>42</v>
      </c>
      <c r="B13" s="49">
        <v>325000</v>
      </c>
      <c r="C13" s="49">
        <v>345000</v>
      </c>
      <c r="D13" s="15">
        <v>375800</v>
      </c>
      <c r="E13" s="15">
        <v>395000</v>
      </c>
      <c r="F13" s="50">
        <f>+E13/D13-1</f>
        <v>5.1091005854177807E-2</v>
      </c>
      <c r="G13" s="51"/>
      <c r="H13" s="51"/>
      <c r="I13" s="51"/>
      <c r="J13" s="52"/>
      <c r="K13" s="52"/>
      <c r="L13" s="53"/>
      <c r="M13" s="53"/>
      <c r="N13" s="54"/>
    </row>
    <row r="14" spans="1:18" x14ac:dyDescent="0.35">
      <c r="A14" s="48"/>
      <c r="B14" s="49"/>
      <c r="C14" s="49"/>
      <c r="D14" s="15"/>
      <c r="E14" s="15"/>
      <c r="F14" s="57"/>
      <c r="J14" s="52"/>
      <c r="K14" s="52"/>
      <c r="L14" s="53"/>
      <c r="M14" s="53"/>
    </row>
    <row r="15" spans="1:18" x14ac:dyDescent="0.35">
      <c r="A15" s="48" t="s">
        <v>43</v>
      </c>
      <c r="B15" s="49">
        <v>3000</v>
      </c>
      <c r="C15" s="49">
        <v>2700</v>
      </c>
      <c r="D15" s="15">
        <v>2750</v>
      </c>
      <c r="E15" s="15">
        <v>2850</v>
      </c>
      <c r="F15" s="50">
        <f>+E15/D15-1</f>
        <v>3.6363636363636376E-2</v>
      </c>
      <c r="G15" s="51"/>
      <c r="H15" s="51"/>
      <c r="I15" s="51"/>
      <c r="J15" s="52"/>
      <c r="K15" s="52"/>
      <c r="L15" s="53"/>
      <c r="M15" s="53"/>
      <c r="N15" s="54"/>
    </row>
    <row r="16" spans="1:18" x14ac:dyDescent="0.35">
      <c r="A16" s="48"/>
      <c r="B16" s="56"/>
      <c r="C16" s="49"/>
      <c r="D16" s="15"/>
      <c r="E16" s="15"/>
      <c r="F16" s="57"/>
      <c r="J16" s="36"/>
      <c r="K16" s="52"/>
      <c r="L16" s="53"/>
      <c r="M16" s="53"/>
    </row>
    <row r="17" spans="1:14" x14ac:dyDescent="0.35">
      <c r="A17" s="48" t="s">
        <v>44</v>
      </c>
      <c r="B17" s="49">
        <v>328000</v>
      </c>
      <c r="C17" s="49">
        <v>347700</v>
      </c>
      <c r="D17" s="15">
        <v>373050</v>
      </c>
      <c r="E17" s="15">
        <v>397850</v>
      </c>
      <c r="F17" s="50">
        <f>+E17/D17-1</f>
        <v>6.64790242594826E-2</v>
      </c>
      <c r="G17" s="51"/>
      <c r="H17" s="51"/>
      <c r="I17" s="51"/>
      <c r="J17" s="52"/>
      <c r="K17" s="52"/>
      <c r="L17" s="53"/>
      <c r="M17" s="53"/>
      <c r="N17" s="54"/>
    </row>
    <row r="18" spans="1:14" x14ac:dyDescent="0.35">
      <c r="A18" s="48"/>
      <c r="B18" s="56"/>
      <c r="C18" s="49"/>
      <c r="D18" s="15"/>
      <c r="E18" s="15"/>
      <c r="F18" s="57"/>
      <c r="J18" s="36"/>
      <c r="K18" s="52"/>
      <c r="L18" s="53"/>
      <c r="M18" s="53"/>
    </row>
    <row r="19" spans="1:14" x14ac:dyDescent="0.35">
      <c r="A19" s="48" t="s">
        <v>45</v>
      </c>
      <c r="B19" s="56"/>
      <c r="C19" s="49"/>
      <c r="D19" s="15"/>
      <c r="E19" s="15"/>
      <c r="F19" s="57"/>
      <c r="J19" s="36"/>
      <c r="K19" s="52"/>
      <c r="L19" s="53"/>
      <c r="M19" s="53"/>
    </row>
    <row r="20" spans="1:14" x14ac:dyDescent="0.35">
      <c r="A20" s="48" t="s">
        <v>46</v>
      </c>
      <c r="B20" s="49">
        <v>170000</v>
      </c>
      <c r="C20" s="49">
        <v>177750</v>
      </c>
      <c r="D20" s="15">
        <v>187500</v>
      </c>
      <c r="E20" s="15">
        <v>201000</v>
      </c>
      <c r="F20" s="50">
        <f t="shared" ref="F20:F27" si="0">+E20/D20-1</f>
        <v>7.2000000000000064E-2</v>
      </c>
      <c r="G20" s="51"/>
      <c r="H20" s="51"/>
      <c r="I20" s="51"/>
      <c r="J20" s="52"/>
      <c r="K20" s="52"/>
      <c r="L20" s="53"/>
      <c r="M20" s="53"/>
      <c r="N20" s="54"/>
    </row>
    <row r="21" spans="1:14" x14ac:dyDescent="0.35">
      <c r="A21" s="48" t="s">
        <v>47</v>
      </c>
      <c r="B21" s="49">
        <v>40000</v>
      </c>
      <c r="C21" s="49">
        <v>45500</v>
      </c>
      <c r="D21" s="15">
        <v>48000</v>
      </c>
      <c r="E21" s="15">
        <v>51500</v>
      </c>
      <c r="F21" s="50">
        <f t="shared" si="0"/>
        <v>7.2916666666666741E-2</v>
      </c>
      <c r="G21" s="51"/>
      <c r="H21" s="51"/>
      <c r="I21" s="51"/>
      <c r="J21" s="52"/>
      <c r="K21" s="52"/>
      <c r="L21" s="53"/>
      <c r="M21" s="53"/>
      <c r="N21" s="54"/>
    </row>
    <row r="22" spans="1:14" x14ac:dyDescent="0.35">
      <c r="A22" s="48" t="s">
        <v>48</v>
      </c>
      <c r="B22" s="49">
        <v>60000</v>
      </c>
      <c r="C22" s="49">
        <v>65200</v>
      </c>
      <c r="D22" s="15">
        <v>68750</v>
      </c>
      <c r="E22" s="15">
        <v>73600</v>
      </c>
      <c r="F22" s="50">
        <f t="shared" si="0"/>
        <v>7.0545454545454467E-2</v>
      </c>
      <c r="G22" s="51"/>
      <c r="H22" s="51"/>
      <c r="I22" s="51"/>
      <c r="J22" s="52"/>
      <c r="K22" s="52"/>
      <c r="L22" s="53"/>
      <c r="M22" s="53"/>
      <c r="N22" s="54"/>
    </row>
    <row r="23" spans="1:14" x14ac:dyDescent="0.35">
      <c r="A23" s="48" t="s">
        <v>49</v>
      </c>
      <c r="B23" s="49">
        <v>10000</v>
      </c>
      <c r="C23" s="49">
        <v>14000</v>
      </c>
      <c r="D23" s="15">
        <v>14500</v>
      </c>
      <c r="E23" s="15">
        <v>15900</v>
      </c>
      <c r="F23" s="50">
        <f t="shared" si="0"/>
        <v>9.6551724137931005E-2</v>
      </c>
      <c r="G23" s="51"/>
      <c r="H23" s="51"/>
      <c r="I23" s="51"/>
      <c r="J23" s="52"/>
      <c r="K23" s="52"/>
      <c r="L23" s="53"/>
      <c r="M23" s="53"/>
      <c r="N23" s="54"/>
    </row>
    <row r="24" spans="1:14" x14ac:dyDescent="0.35">
      <c r="A24" s="48" t="s">
        <v>50</v>
      </c>
      <c r="B24" s="49">
        <v>4000</v>
      </c>
      <c r="C24" s="49">
        <v>4100</v>
      </c>
      <c r="D24" s="15">
        <v>4200</v>
      </c>
      <c r="E24" s="15">
        <v>4350</v>
      </c>
      <c r="F24" s="50">
        <f t="shared" si="0"/>
        <v>3.5714285714285809E-2</v>
      </c>
      <c r="G24" s="51"/>
      <c r="H24" s="51"/>
      <c r="I24" s="51"/>
      <c r="J24" s="52"/>
      <c r="K24" s="52"/>
      <c r="L24" s="53"/>
      <c r="M24" s="53"/>
      <c r="N24" s="54"/>
    </row>
    <row r="25" spans="1:14" x14ac:dyDescent="0.35">
      <c r="A25" s="48" t="s">
        <v>51</v>
      </c>
      <c r="B25" s="49">
        <v>20000</v>
      </c>
      <c r="C25" s="49">
        <v>18300</v>
      </c>
      <c r="D25" s="15">
        <v>18600</v>
      </c>
      <c r="E25" s="15">
        <v>19200</v>
      </c>
      <c r="F25" s="50">
        <f t="shared" si="0"/>
        <v>3.2258064516129004E-2</v>
      </c>
      <c r="G25" s="51"/>
      <c r="H25" s="51"/>
      <c r="I25" s="51"/>
      <c r="J25" s="52"/>
      <c r="K25" s="52"/>
      <c r="L25" s="53"/>
      <c r="M25" s="53"/>
      <c r="N25" s="54"/>
    </row>
    <row r="26" spans="1:14" x14ac:dyDescent="0.35">
      <c r="A26" s="48" t="s">
        <v>52</v>
      </c>
      <c r="B26" s="49">
        <v>4000</v>
      </c>
      <c r="C26" s="49">
        <v>4000</v>
      </c>
      <c r="D26" s="15">
        <v>4000</v>
      </c>
      <c r="E26" s="15">
        <v>3800</v>
      </c>
      <c r="F26" s="50">
        <f t="shared" si="0"/>
        <v>-5.0000000000000044E-2</v>
      </c>
      <c r="G26" s="51"/>
      <c r="H26" s="51"/>
      <c r="I26" s="51"/>
      <c r="J26" s="52"/>
      <c r="K26" s="52"/>
      <c r="L26" s="53"/>
      <c r="M26" s="53"/>
      <c r="N26" s="54"/>
    </row>
    <row r="27" spans="1:14" x14ac:dyDescent="0.35">
      <c r="A27" s="48" t="s">
        <v>53</v>
      </c>
      <c r="B27" s="49">
        <v>2000</v>
      </c>
      <c r="C27" s="49">
        <v>2400</v>
      </c>
      <c r="D27" s="15">
        <v>2500</v>
      </c>
      <c r="E27" s="15">
        <v>2600</v>
      </c>
      <c r="F27" s="50">
        <f t="shared" si="0"/>
        <v>4.0000000000000036E-2</v>
      </c>
      <c r="G27" s="54"/>
      <c r="H27" s="54"/>
      <c r="I27" s="54"/>
      <c r="J27" s="52"/>
      <c r="K27" s="52"/>
      <c r="L27" s="53"/>
      <c r="M27" s="53"/>
      <c r="N27" s="54"/>
    </row>
    <row r="28" spans="1:14" x14ac:dyDescent="0.35">
      <c r="A28" s="48" t="s">
        <v>33</v>
      </c>
      <c r="B28" s="49">
        <v>310000</v>
      </c>
      <c r="C28" s="49">
        <v>331250</v>
      </c>
      <c r="D28" s="15">
        <v>348050</v>
      </c>
      <c r="E28" s="15">
        <v>371950</v>
      </c>
      <c r="F28" s="50">
        <f>+E28/D28-1</f>
        <v>6.8668294785231954E-2</v>
      </c>
      <c r="G28" s="51"/>
      <c r="H28" s="51"/>
      <c r="I28" s="51"/>
      <c r="J28" s="52"/>
      <c r="K28" s="52"/>
      <c r="L28" s="53"/>
      <c r="M28" s="53"/>
      <c r="N28" s="54"/>
    </row>
    <row r="29" spans="1:14" x14ac:dyDescent="0.35">
      <c r="A29" s="58"/>
      <c r="B29" s="15"/>
      <c r="C29" s="15"/>
      <c r="D29" s="15"/>
      <c r="E29" s="15"/>
      <c r="F29" s="57"/>
      <c r="J29" s="53"/>
      <c r="K29" s="53"/>
      <c r="L29" s="53"/>
      <c r="M29" s="53"/>
    </row>
    <row r="30" spans="1:14" x14ac:dyDescent="0.35">
      <c r="A30" s="48" t="s">
        <v>54</v>
      </c>
      <c r="B30" s="49">
        <v>18000</v>
      </c>
      <c r="C30" s="49">
        <v>16450</v>
      </c>
      <c r="D30" s="15">
        <v>25000</v>
      </c>
      <c r="E30" s="59">
        <v>25900</v>
      </c>
      <c r="F30" s="50">
        <f>+E30/D30-1</f>
        <v>3.6000000000000032E-2</v>
      </c>
      <c r="G30" s="51"/>
      <c r="H30" s="51"/>
      <c r="I30" s="51"/>
      <c r="J30" s="52"/>
      <c r="K30" s="52"/>
      <c r="L30" s="53"/>
      <c r="M30" s="55"/>
      <c r="N30" s="54"/>
    </row>
    <row r="31" spans="1:14" x14ac:dyDescent="0.35">
      <c r="A31" s="58"/>
      <c r="B31" s="15"/>
      <c r="C31" s="15"/>
      <c r="D31" s="60"/>
      <c r="E31" s="60"/>
      <c r="F31" s="57"/>
      <c r="J31" s="53"/>
      <c r="K31" s="53"/>
    </row>
    <row r="32" spans="1:14" x14ac:dyDescent="0.35">
      <c r="A32" s="48" t="s">
        <v>55</v>
      </c>
      <c r="B32" s="15">
        <v>42000</v>
      </c>
      <c r="C32" s="15">
        <v>38750</v>
      </c>
      <c r="D32" s="59">
        <v>47600</v>
      </c>
      <c r="E32" s="59">
        <v>48900</v>
      </c>
      <c r="F32" s="50">
        <f>+E32/D32-1</f>
        <v>2.7310924369747802E-2</v>
      </c>
      <c r="G32" s="51"/>
      <c r="H32" s="51"/>
      <c r="I32" s="51"/>
      <c r="J32" s="53"/>
      <c r="K32" s="53"/>
      <c r="L32" s="55"/>
      <c r="M32" s="55"/>
      <c r="N32" s="54"/>
    </row>
    <row r="33" spans="1:14" x14ac:dyDescent="0.35">
      <c r="A33" s="58"/>
      <c r="B33" s="60"/>
      <c r="C33" s="60"/>
      <c r="D33" s="60"/>
      <c r="E33" s="60"/>
      <c r="F33" s="57"/>
    </row>
    <row r="34" spans="1:14" ht="58.3" x14ac:dyDescent="0.35">
      <c r="A34" s="48" t="s">
        <v>56</v>
      </c>
      <c r="B34" s="15">
        <v>220</v>
      </c>
      <c r="C34" s="60">
        <v>225</v>
      </c>
      <c r="D34" s="60">
        <v>235</v>
      </c>
      <c r="E34" s="60">
        <v>245</v>
      </c>
      <c r="F34" s="57"/>
      <c r="J34" s="61"/>
      <c r="K34" s="61"/>
      <c r="L34" s="61"/>
      <c r="M34" s="61"/>
      <c r="N34" s="54"/>
    </row>
    <row r="35" spans="1:14" x14ac:dyDescent="0.35">
      <c r="A35" s="48" t="s">
        <v>57</v>
      </c>
      <c r="B35" s="62">
        <v>4.5999999999999996</v>
      </c>
      <c r="C35" s="60">
        <v>4.5</v>
      </c>
      <c r="D35" s="60">
        <v>5.5</v>
      </c>
      <c r="E35" s="60">
        <v>5.7</v>
      </c>
      <c r="F35" s="57"/>
    </row>
    <row r="36" spans="1:14" ht="15" thickBot="1" x14ac:dyDescent="0.4">
      <c r="A36" s="63" t="s">
        <v>58</v>
      </c>
      <c r="B36" s="64">
        <v>34</v>
      </c>
      <c r="C36" s="65">
        <v>33</v>
      </c>
      <c r="D36" s="66">
        <v>32.1</v>
      </c>
      <c r="E36" s="66">
        <v>30.7</v>
      </c>
      <c r="F36" s="67"/>
    </row>
    <row r="37" spans="1:14" ht="15" thickBot="1" x14ac:dyDescent="0.4">
      <c r="A37" s="68"/>
      <c r="B37" s="69"/>
      <c r="C37" s="228"/>
      <c r="D37" s="228"/>
      <c r="E37" s="228"/>
      <c r="F37" s="229"/>
    </row>
    <row r="38" spans="1:14" ht="49.5" customHeight="1" thickBot="1" x14ac:dyDescent="0.4">
      <c r="A38" s="68" t="s">
        <v>59</v>
      </c>
      <c r="B38" s="250"/>
      <c r="C38" s="249" t="s">
        <v>191</v>
      </c>
      <c r="D38" s="249"/>
      <c r="E38" s="249"/>
      <c r="F38" s="249"/>
    </row>
    <row r="41" spans="1:14" x14ac:dyDescent="0.35">
      <c r="D41" s="70"/>
      <c r="E41" s="70"/>
      <c r="L41" s="70"/>
      <c r="M41" s="70"/>
    </row>
    <row r="42" spans="1:14" ht="14.6" customHeight="1" x14ac:dyDescent="0.35">
      <c r="E42" s="71"/>
      <c r="F42" s="72"/>
      <c r="G42" s="72"/>
      <c r="H42" s="72"/>
      <c r="I42" s="72"/>
      <c r="J42" s="72"/>
      <c r="M42" s="71"/>
      <c r="N42" s="71"/>
    </row>
    <row r="43" spans="1:14" x14ac:dyDescent="0.35">
      <c r="E43" s="55"/>
      <c r="F43" s="72"/>
      <c r="G43" s="72"/>
      <c r="H43" s="72"/>
      <c r="I43" s="72"/>
      <c r="J43" s="72"/>
      <c r="M43" s="55"/>
      <c r="N43" s="71"/>
    </row>
    <row r="44" spans="1:14" x14ac:dyDescent="0.35">
      <c r="E44" s="55"/>
      <c r="F44" s="72"/>
      <c r="G44" s="72"/>
      <c r="H44" s="72"/>
      <c r="I44" s="72"/>
      <c r="J44" s="72"/>
      <c r="M44" s="55"/>
      <c r="N44" s="71"/>
    </row>
    <row r="45" spans="1:14" x14ac:dyDescent="0.35">
      <c r="E45" s="55"/>
      <c r="F45" s="72"/>
      <c r="G45" s="72"/>
      <c r="H45" s="72"/>
      <c r="I45" s="72"/>
      <c r="J45" s="72"/>
      <c r="M45" s="55"/>
      <c r="N45" s="71"/>
    </row>
    <row r="48" spans="1:14" ht="14.6" customHeight="1" x14ac:dyDescent="0.35">
      <c r="E48" s="51"/>
      <c r="F48" s="72"/>
      <c r="G48" s="72"/>
      <c r="H48" s="72"/>
      <c r="I48" s="72"/>
      <c r="J48" s="72"/>
      <c r="M48" s="51"/>
      <c r="N48" s="51"/>
    </row>
    <row r="49" spans="4:14" x14ac:dyDescent="0.35">
      <c r="E49" s="51"/>
      <c r="F49" s="72"/>
      <c r="G49" s="72"/>
      <c r="H49" s="72"/>
      <c r="I49" s="72"/>
      <c r="J49" s="72"/>
      <c r="M49" s="51"/>
      <c r="N49" s="51"/>
    </row>
    <row r="50" spans="4:14" x14ac:dyDescent="0.35">
      <c r="E50" s="51"/>
      <c r="F50" s="72"/>
      <c r="G50" s="72"/>
      <c r="H50" s="72"/>
      <c r="I50" s="72"/>
      <c r="J50" s="72"/>
      <c r="M50" s="51"/>
      <c r="N50" s="51"/>
    </row>
    <row r="51" spans="4:14" x14ac:dyDescent="0.35">
      <c r="E51" s="51"/>
      <c r="F51" s="72"/>
      <c r="G51" s="72"/>
      <c r="H51" s="72"/>
      <c r="I51" s="72"/>
      <c r="J51" s="72"/>
      <c r="M51" s="51"/>
      <c r="N51" s="51"/>
    </row>
    <row r="53" spans="4:14" ht="30" customHeight="1" x14ac:dyDescent="0.35">
      <c r="E53" s="32"/>
      <c r="F53" s="32"/>
      <c r="G53" s="32"/>
      <c r="H53" s="32"/>
      <c r="I53" s="32"/>
      <c r="J53" s="73"/>
      <c r="K53" s="73"/>
    </row>
    <row r="54" spans="4:14" ht="14.6" customHeight="1" x14ac:dyDescent="0.35"/>
    <row r="55" spans="4:14" x14ac:dyDescent="0.35">
      <c r="D55" s="55"/>
      <c r="E55" s="55"/>
      <c r="L55" s="55"/>
      <c r="M55" s="55"/>
    </row>
  </sheetData>
  <sheetProtection selectLockedCells="1"/>
  <printOptions horizontalCentered="1" verticalCentered="1"/>
  <pageMargins left="0.7" right="0.7" top="0.75" bottom="0.75" header="0.3" footer="0.3"/>
  <pageSetup scale="97" fitToHeight="0" orientation="landscape" r:id="rId1"/>
  <headerFooter>
    <oddFooter>&amp;LPrepared by OPIC&amp;RRevised: 08/2025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C8A7-1270-4C3A-BD9B-F978DFE47DD0}">
  <sheetPr>
    <tabColor theme="4" tint="0.79998168889431442"/>
    <pageSetUpPr fitToPage="1"/>
  </sheetPr>
  <dimension ref="A1:K39"/>
  <sheetViews>
    <sheetView showGridLines="0" zoomScaleNormal="100" workbookViewId="0">
      <selection activeCell="B1" sqref="B1"/>
    </sheetView>
  </sheetViews>
  <sheetFormatPr defaultColWidth="9.23046875" defaultRowHeight="14.6" x14ac:dyDescent="0.35"/>
  <cols>
    <col min="1" max="1" width="35.53515625" style="14" customWidth="1"/>
    <col min="2" max="7" width="14.765625" style="14" customWidth="1"/>
    <col min="8" max="16384" width="9.23046875" style="14"/>
  </cols>
  <sheetData>
    <row r="1" spans="1:10" ht="17.600000000000001" x14ac:dyDescent="0.4">
      <c r="C1" s="104" t="s">
        <v>155</v>
      </c>
      <c r="D1" s="126"/>
      <c r="E1" s="126"/>
      <c r="F1" s="126"/>
    </row>
    <row r="2" spans="1:10" ht="19.5" customHeight="1" x14ac:dyDescent="0.4">
      <c r="B2" s="126"/>
      <c r="C2" s="104" t="s">
        <v>156</v>
      </c>
      <c r="D2" s="126"/>
      <c r="E2" s="126"/>
      <c r="F2" s="126"/>
    </row>
    <row r="4" spans="1:10" x14ac:dyDescent="0.35">
      <c r="A4" s="37"/>
    </row>
    <row r="5" spans="1:10" ht="17.600000000000001" x14ac:dyDescent="0.4">
      <c r="B5" s="101"/>
      <c r="C5" s="105" t="str">
        <f>'Table of Contents and Notes'!D4</f>
        <v>Enter Hospital Name Here</v>
      </c>
      <c r="D5" s="101"/>
      <c r="E5" s="101"/>
      <c r="F5" s="101"/>
      <c r="G5" s="101"/>
    </row>
    <row r="6" spans="1:10" ht="15" thickBot="1" x14ac:dyDescent="0.4">
      <c r="A6" s="36"/>
      <c r="B6" s="203"/>
      <c r="C6" s="203"/>
      <c r="D6" s="203"/>
      <c r="E6" s="37"/>
    </row>
    <row r="7" spans="1:10" ht="57.75" customHeight="1" thickBot="1" x14ac:dyDescent="0.4">
      <c r="A7" s="74"/>
      <c r="B7" s="22" t="s">
        <v>35</v>
      </c>
      <c r="C7" s="22" t="s">
        <v>36</v>
      </c>
      <c r="D7" s="22" t="s">
        <v>37</v>
      </c>
      <c r="E7" s="22" t="s">
        <v>38</v>
      </c>
      <c r="F7" s="23" t="s">
        <v>39</v>
      </c>
    </row>
    <row r="8" spans="1:10" x14ac:dyDescent="0.35">
      <c r="A8" s="44"/>
      <c r="B8" s="204" t="s">
        <v>34</v>
      </c>
      <c r="C8" s="204"/>
      <c r="D8" s="204"/>
      <c r="E8" s="204"/>
      <c r="F8" s="46"/>
    </row>
    <row r="9" spans="1:10" x14ac:dyDescent="0.35">
      <c r="A9" s="48" t="s">
        <v>40</v>
      </c>
      <c r="B9" s="139"/>
      <c r="C9" s="139"/>
      <c r="D9" s="119"/>
      <c r="E9" s="119"/>
      <c r="F9" s="50" t="e">
        <f>+(E9/D9)-1</f>
        <v>#DIV/0!</v>
      </c>
      <c r="J9" s="55"/>
    </row>
    <row r="10" spans="1:10" x14ac:dyDescent="0.35">
      <c r="A10" s="48"/>
      <c r="B10" s="49"/>
      <c r="C10" s="49"/>
      <c r="D10" s="15"/>
      <c r="E10" s="15"/>
      <c r="F10" s="57"/>
    </row>
    <row r="11" spans="1:10" x14ac:dyDescent="0.35">
      <c r="A11" s="48" t="s">
        <v>41</v>
      </c>
      <c r="B11" s="139"/>
      <c r="C11" s="139"/>
      <c r="D11" s="119"/>
      <c r="E11" s="119"/>
      <c r="F11" s="50" t="e">
        <f>+(E11/D11)-1</f>
        <v>#DIV/0!</v>
      </c>
    </row>
    <row r="12" spans="1:10" x14ac:dyDescent="0.35">
      <c r="A12" s="48"/>
      <c r="B12" s="49"/>
      <c r="C12" s="49"/>
      <c r="D12" s="15"/>
      <c r="E12" s="15"/>
      <c r="F12" s="57"/>
    </row>
    <row r="13" spans="1:10" x14ac:dyDescent="0.35">
      <c r="A13" s="48" t="s">
        <v>42</v>
      </c>
      <c r="B13" s="49">
        <f>+B9-B11</f>
        <v>0</v>
      </c>
      <c r="C13" s="49">
        <f>+C9-C11</f>
        <v>0</v>
      </c>
      <c r="D13" s="49">
        <f t="shared" ref="D13:E13" si="0">+D9-D11</f>
        <v>0</v>
      </c>
      <c r="E13" s="49">
        <f t="shared" si="0"/>
        <v>0</v>
      </c>
      <c r="F13" s="50" t="e">
        <f>+(E13/D13)-1</f>
        <v>#DIV/0!</v>
      </c>
    </row>
    <row r="14" spans="1:10" x14ac:dyDescent="0.35">
      <c r="A14" s="48"/>
      <c r="B14" s="49"/>
      <c r="C14" s="49"/>
      <c r="D14" s="15"/>
      <c r="E14" s="15"/>
      <c r="F14" s="57"/>
    </row>
    <row r="15" spans="1:10" x14ac:dyDescent="0.35">
      <c r="A15" s="48" t="s">
        <v>43</v>
      </c>
      <c r="B15" s="139"/>
      <c r="C15" s="139"/>
      <c r="D15" s="119"/>
      <c r="E15" s="119"/>
      <c r="F15" s="50" t="e">
        <f>+(E15/D15)-1</f>
        <v>#DIV/0!</v>
      </c>
    </row>
    <row r="16" spans="1:10" x14ac:dyDescent="0.35">
      <c r="A16" s="48"/>
      <c r="B16" s="49"/>
      <c r="C16" s="49"/>
      <c r="D16" s="15"/>
      <c r="E16" s="15"/>
      <c r="F16" s="57"/>
    </row>
    <row r="17" spans="1:6" x14ac:dyDescent="0.35">
      <c r="A17" s="48" t="s">
        <v>44</v>
      </c>
      <c r="B17" s="49">
        <f>+B13+B15</f>
        <v>0</v>
      </c>
      <c r="C17" s="49">
        <f>+C13+C15</f>
        <v>0</v>
      </c>
      <c r="D17" s="49">
        <f t="shared" ref="D17:E17" si="1">+D13+D15</f>
        <v>0</v>
      </c>
      <c r="E17" s="49">
        <f t="shared" si="1"/>
        <v>0</v>
      </c>
      <c r="F17" s="50" t="e">
        <f>+(E17/D17)-1</f>
        <v>#DIV/0!</v>
      </c>
    </row>
    <row r="18" spans="1:6" x14ac:dyDescent="0.35">
      <c r="A18" s="48"/>
      <c r="B18" s="49"/>
      <c r="C18" s="49"/>
      <c r="D18" s="15"/>
      <c r="E18" s="15"/>
      <c r="F18" s="57"/>
    </row>
    <row r="19" spans="1:6" x14ac:dyDescent="0.35">
      <c r="A19" s="48" t="s">
        <v>45</v>
      </c>
      <c r="B19" s="49"/>
      <c r="C19" s="49"/>
      <c r="D19" s="15"/>
      <c r="E19" s="15"/>
      <c r="F19" s="57"/>
    </row>
    <row r="20" spans="1:6" x14ac:dyDescent="0.35">
      <c r="A20" s="48" t="s">
        <v>46</v>
      </c>
      <c r="B20" s="139"/>
      <c r="C20" s="139"/>
      <c r="D20" s="119"/>
      <c r="E20" s="119"/>
      <c r="F20" s="50" t="e">
        <f t="shared" ref="F20:F32" si="2">+(E20/D20)-1</f>
        <v>#DIV/0!</v>
      </c>
    </row>
    <row r="21" spans="1:6" x14ac:dyDescent="0.35">
      <c r="A21" s="48" t="s">
        <v>47</v>
      </c>
      <c r="B21" s="139"/>
      <c r="C21" s="139"/>
      <c r="D21" s="119"/>
      <c r="E21" s="119"/>
      <c r="F21" s="50" t="e">
        <f t="shared" si="2"/>
        <v>#DIV/0!</v>
      </c>
    </row>
    <row r="22" spans="1:6" x14ac:dyDescent="0.35">
      <c r="A22" s="48" t="s">
        <v>48</v>
      </c>
      <c r="B22" s="139"/>
      <c r="C22" s="139"/>
      <c r="D22" s="119"/>
      <c r="E22" s="119"/>
      <c r="F22" s="50" t="e">
        <f t="shared" si="2"/>
        <v>#DIV/0!</v>
      </c>
    </row>
    <row r="23" spans="1:6" x14ac:dyDescent="0.35">
      <c r="A23" s="48" t="s">
        <v>49</v>
      </c>
      <c r="B23" s="139"/>
      <c r="C23" s="139"/>
      <c r="D23" s="119"/>
      <c r="E23" s="119"/>
      <c r="F23" s="50" t="e">
        <f t="shared" si="2"/>
        <v>#DIV/0!</v>
      </c>
    </row>
    <row r="24" spans="1:6" x14ac:dyDescent="0.35">
      <c r="A24" s="48" t="s">
        <v>50</v>
      </c>
      <c r="B24" s="139"/>
      <c r="C24" s="139"/>
      <c r="D24" s="119"/>
      <c r="E24" s="119"/>
      <c r="F24" s="50" t="e">
        <f t="shared" si="2"/>
        <v>#DIV/0!</v>
      </c>
    </row>
    <row r="25" spans="1:6" x14ac:dyDescent="0.35">
      <c r="A25" s="48" t="s">
        <v>51</v>
      </c>
      <c r="B25" s="139"/>
      <c r="C25" s="139"/>
      <c r="D25" s="119"/>
      <c r="E25" s="119"/>
      <c r="F25" s="50" t="e">
        <f t="shared" si="2"/>
        <v>#DIV/0!</v>
      </c>
    </row>
    <row r="26" spans="1:6" x14ac:dyDescent="0.35">
      <c r="A26" s="48" t="s">
        <v>52</v>
      </c>
      <c r="B26" s="139"/>
      <c r="C26" s="139"/>
      <c r="D26" s="119"/>
      <c r="E26" s="119"/>
      <c r="F26" s="50" t="e">
        <f t="shared" si="2"/>
        <v>#DIV/0!</v>
      </c>
    </row>
    <row r="27" spans="1:6" x14ac:dyDescent="0.35">
      <c r="A27" s="48" t="s">
        <v>53</v>
      </c>
      <c r="B27" s="139"/>
      <c r="C27" s="139"/>
      <c r="D27" s="119"/>
      <c r="E27" s="119"/>
      <c r="F27" s="50" t="e">
        <f t="shared" si="2"/>
        <v>#DIV/0!</v>
      </c>
    </row>
    <row r="28" spans="1:6" x14ac:dyDescent="0.35">
      <c r="A28" s="48" t="s">
        <v>33</v>
      </c>
      <c r="B28" s="49">
        <f>SUM(B20:B27)</f>
        <v>0</v>
      </c>
      <c r="C28" s="49">
        <f>SUM(C20:C27)</f>
        <v>0</v>
      </c>
      <c r="D28" s="15">
        <f>SUM(D20:D27)</f>
        <v>0</v>
      </c>
      <c r="E28" s="15">
        <f>SUM(E20:E27)</f>
        <v>0</v>
      </c>
      <c r="F28" s="50" t="e">
        <f t="shared" si="2"/>
        <v>#DIV/0!</v>
      </c>
    </row>
    <row r="29" spans="1:6" x14ac:dyDescent="0.35">
      <c r="A29" s="58"/>
      <c r="B29" s="15"/>
      <c r="C29" s="15"/>
      <c r="D29" s="15"/>
      <c r="E29" s="15"/>
      <c r="F29" s="57"/>
    </row>
    <row r="30" spans="1:6" x14ac:dyDescent="0.35">
      <c r="A30" s="48" t="s">
        <v>54</v>
      </c>
      <c r="B30" s="49">
        <f>+B17-B28</f>
        <v>0</v>
      </c>
      <c r="C30" s="49">
        <f>+C17-C28</f>
        <v>0</v>
      </c>
      <c r="D30" s="49">
        <f t="shared" ref="D30:E30" si="3">+D17-D28</f>
        <v>0</v>
      </c>
      <c r="E30" s="49">
        <f t="shared" si="3"/>
        <v>0</v>
      </c>
      <c r="F30" s="50" t="e">
        <f t="shared" si="2"/>
        <v>#DIV/0!</v>
      </c>
    </row>
    <row r="31" spans="1:6" x14ac:dyDescent="0.35">
      <c r="A31" s="58"/>
      <c r="B31" s="15"/>
      <c r="C31" s="15"/>
      <c r="D31" s="60"/>
      <c r="E31" s="60"/>
      <c r="F31" s="57"/>
    </row>
    <row r="32" spans="1:6" x14ac:dyDescent="0.35">
      <c r="A32" s="48" t="s">
        <v>55</v>
      </c>
      <c r="B32" s="15">
        <f>+B30+B26+B25</f>
        <v>0</v>
      </c>
      <c r="C32" s="15">
        <f>+C30+C26+C25</f>
        <v>0</v>
      </c>
      <c r="D32" s="59">
        <f>+D30+D26+D25</f>
        <v>0</v>
      </c>
      <c r="E32" s="59">
        <f>+E30+E26+E25</f>
        <v>0</v>
      </c>
      <c r="F32" s="50" t="e">
        <f t="shared" si="2"/>
        <v>#DIV/0!</v>
      </c>
    </row>
    <row r="33" spans="1:11" x14ac:dyDescent="0.35">
      <c r="A33" s="58"/>
      <c r="B33" s="60"/>
      <c r="C33" s="60"/>
      <c r="D33" s="60"/>
      <c r="E33" s="60"/>
      <c r="F33" s="57"/>
    </row>
    <row r="34" spans="1:11" ht="59.25" customHeight="1" x14ac:dyDescent="0.35">
      <c r="A34" s="48" t="s">
        <v>56</v>
      </c>
      <c r="B34" s="119">
        <v>0</v>
      </c>
      <c r="C34" s="119">
        <v>0</v>
      </c>
      <c r="D34" s="119">
        <v>0</v>
      </c>
      <c r="E34" s="119">
        <v>0</v>
      </c>
      <c r="F34" s="50"/>
      <c r="H34" s="75"/>
    </row>
    <row r="35" spans="1:11" x14ac:dyDescent="0.35">
      <c r="A35" s="48" t="s">
        <v>57</v>
      </c>
      <c r="B35" s="119">
        <v>0</v>
      </c>
      <c r="C35" s="119">
        <v>0</v>
      </c>
      <c r="D35" s="119">
        <v>0</v>
      </c>
      <c r="E35" s="119">
        <v>0</v>
      </c>
      <c r="F35" s="57"/>
    </row>
    <row r="36" spans="1:11" x14ac:dyDescent="0.35">
      <c r="A36" s="48" t="s">
        <v>58</v>
      </c>
      <c r="B36" s="119">
        <v>0</v>
      </c>
      <c r="C36" s="119">
        <v>0</v>
      </c>
      <c r="D36" s="119">
        <v>0</v>
      </c>
      <c r="E36" s="119">
        <v>0</v>
      </c>
      <c r="F36" s="57"/>
    </row>
    <row r="37" spans="1:11" ht="15" thickBot="1" x14ac:dyDescent="0.4">
      <c r="A37" s="76"/>
      <c r="B37" s="16"/>
      <c r="C37" s="16"/>
      <c r="D37" s="16"/>
      <c r="E37" s="16"/>
      <c r="F37" s="77"/>
    </row>
    <row r="38" spans="1:11" ht="15" thickBot="1" x14ac:dyDescent="0.4">
      <c r="A38" s="78"/>
      <c r="B38" s="53"/>
      <c r="C38" s="53"/>
      <c r="D38" s="53"/>
      <c r="E38" s="53"/>
      <c r="F38" s="79"/>
      <c r="I38" s="80"/>
    </row>
    <row r="39" spans="1:11" ht="51.75" customHeight="1" thickBot="1" x14ac:dyDescent="0.4">
      <c r="A39" s="38" t="s">
        <v>140</v>
      </c>
      <c r="B39" s="140"/>
      <c r="C39" s="201"/>
      <c r="D39" s="201"/>
      <c r="E39" s="201"/>
      <c r="F39" s="202"/>
      <c r="G39" s="32"/>
      <c r="H39" s="32"/>
      <c r="I39" s="32"/>
      <c r="J39" s="73"/>
      <c r="K39" s="73"/>
    </row>
  </sheetData>
  <sheetProtection selectLockedCells="1"/>
  <printOptions horizontalCentered="1" verticalCentered="1"/>
  <pageMargins left="0.7" right="0.7" top="0.75" bottom="0.75" header="0.3" footer="0.3"/>
  <pageSetup scale="99" fitToHeight="0" orientation="landscape" r:id="rId1"/>
  <headerFooter>
    <oddFooter>&amp;LPrepared by OPIC&amp;RRevised: 08/2025</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4D2CBB9E-3807-47CF-BA11-E63F14E588D2}">
            <xm:f>'Table of Contents and Notes'!$D$4:$D$4="Enter Applicant Hospital Name"</xm:f>
            <x14:dxf>
              <font>
                <color theme="0"/>
              </font>
            </x14:dxf>
          </x14:cfRule>
          <xm:sqref>C5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FB3B-D5D1-4F2C-ADF0-5EAC1510551C}">
  <sheetPr>
    <tabColor theme="9" tint="-0.249977111117893"/>
    <pageSetUpPr fitToPage="1"/>
  </sheetPr>
  <dimension ref="B1:N18"/>
  <sheetViews>
    <sheetView showGridLines="0" zoomScaleNormal="100" workbookViewId="0">
      <selection activeCell="B1" sqref="B1"/>
    </sheetView>
  </sheetViews>
  <sheetFormatPr defaultRowHeight="14.6" x14ac:dyDescent="0.4"/>
  <cols>
    <col min="2" max="2" width="20.53515625" customWidth="1"/>
    <col min="3" max="14" width="15.765625" customWidth="1"/>
  </cols>
  <sheetData>
    <row r="1" spans="2:14" ht="17.600000000000001" x14ac:dyDescent="0.4">
      <c r="C1" s="126"/>
      <c r="D1" s="126"/>
      <c r="E1" s="104" t="s">
        <v>151</v>
      </c>
      <c r="F1" s="126"/>
      <c r="G1" s="126"/>
    </row>
    <row r="2" spans="2:14" ht="17.600000000000001" x14ac:dyDescent="0.4">
      <c r="B2" s="126"/>
      <c r="C2" s="126"/>
      <c r="D2" s="126"/>
      <c r="E2" s="104" t="s">
        <v>60</v>
      </c>
      <c r="F2" s="126"/>
      <c r="G2" s="126"/>
    </row>
    <row r="3" spans="2:14" ht="17.600000000000001" x14ac:dyDescent="0.4">
      <c r="B3" s="104"/>
      <c r="C3" s="104"/>
      <c r="D3" s="104"/>
      <c r="E3" s="104"/>
      <c r="F3" s="104"/>
      <c r="G3" s="104"/>
    </row>
    <row r="4" spans="2:14" ht="15" x14ac:dyDescent="0.4">
      <c r="B4" s="254" t="s">
        <v>194</v>
      </c>
      <c r="C4" s="14"/>
      <c r="D4" s="14"/>
      <c r="E4" s="14"/>
      <c r="F4" s="14"/>
      <c r="G4" s="14"/>
    </row>
    <row r="5" spans="2:14" ht="15.45" thickBot="1" x14ac:dyDescent="0.45">
      <c r="B5" s="14"/>
      <c r="C5" s="14"/>
      <c r="D5" s="14"/>
      <c r="E5" s="14"/>
      <c r="F5" s="14"/>
      <c r="G5" s="14"/>
    </row>
    <row r="6" spans="2:14" ht="15" thickBot="1" x14ac:dyDescent="0.45">
      <c r="B6" s="205" t="s">
        <v>64</v>
      </c>
      <c r="C6" s="206"/>
      <c r="D6" s="206"/>
      <c r="E6" s="206"/>
      <c r="F6" s="206"/>
      <c r="G6" s="207"/>
    </row>
    <row r="7" spans="2:14" s="8" customFormat="1" ht="99.9" thickBot="1" x14ac:dyDescent="0.45">
      <c r="B7" s="20"/>
      <c r="C7" s="17" t="s">
        <v>61</v>
      </c>
      <c r="D7" s="103" t="s">
        <v>152</v>
      </c>
      <c r="E7" s="17" t="s">
        <v>62</v>
      </c>
      <c r="F7" s="208" t="s">
        <v>150</v>
      </c>
      <c r="G7" s="209" t="s">
        <v>63</v>
      </c>
      <c r="H7" s="7"/>
      <c r="I7" s="7"/>
      <c r="J7" s="7"/>
      <c r="K7" s="7"/>
      <c r="L7" s="7"/>
      <c r="M7" s="7"/>
      <c r="N7" s="7"/>
    </row>
    <row r="8" spans="2:14" ht="25.75" x14ac:dyDescent="0.4">
      <c r="B8" s="13" t="s">
        <v>121</v>
      </c>
      <c r="C8" s="18">
        <f>+E8/D8</f>
        <v>0.27844000000000002</v>
      </c>
      <c r="D8" s="215">
        <f>'Revenue Sources - Example'!C19</f>
        <v>1250000</v>
      </c>
      <c r="E8" s="216">
        <v>348050</v>
      </c>
      <c r="F8" s="211"/>
      <c r="G8" s="211"/>
    </row>
    <row r="9" spans="2:14" ht="25.75" x14ac:dyDescent="0.4">
      <c r="B9" s="13" t="s">
        <v>128</v>
      </c>
      <c r="C9" s="212">
        <v>0.22</v>
      </c>
      <c r="D9" s="211"/>
      <c r="E9" s="211"/>
      <c r="F9" s="213">
        <f>+$E8/C9</f>
        <v>1582045.4545454546</v>
      </c>
      <c r="G9" s="210">
        <f>+D$8/F9-1</f>
        <v>-0.20988363740841831</v>
      </c>
    </row>
    <row r="10" spans="2:14" ht="25.75" x14ac:dyDescent="0.4">
      <c r="B10" s="13" t="s">
        <v>129</v>
      </c>
      <c r="C10" s="212">
        <v>0.25</v>
      </c>
      <c r="D10" s="211"/>
      <c r="E10" s="211"/>
      <c r="F10" s="214">
        <f>+E$8/C10</f>
        <v>1392200</v>
      </c>
      <c r="G10" s="19">
        <f t="shared" ref="G10:G13" si="0">+D$8/F10-1</f>
        <v>-0.10214049705502082</v>
      </c>
    </row>
    <row r="11" spans="2:14" ht="25.75" x14ac:dyDescent="0.4">
      <c r="B11" s="13" t="s">
        <v>130</v>
      </c>
      <c r="C11" s="212">
        <v>0.28000000000000003</v>
      </c>
      <c r="D11" s="211"/>
      <c r="E11" s="211"/>
      <c r="F11" s="214">
        <f t="shared" ref="F11:F13" si="1">+E$8/C11</f>
        <v>1243035.7142857141</v>
      </c>
      <c r="G11" s="19">
        <f t="shared" si="0"/>
        <v>5.602643298376897E-3</v>
      </c>
    </row>
    <row r="12" spans="2:14" ht="25.75" x14ac:dyDescent="0.4">
      <c r="B12" s="13" t="s">
        <v>131</v>
      </c>
      <c r="C12" s="212">
        <v>0.31</v>
      </c>
      <c r="D12" s="211"/>
      <c r="E12" s="211"/>
      <c r="F12" s="214">
        <f t="shared" si="1"/>
        <v>1122741.935483871</v>
      </c>
      <c r="G12" s="19">
        <f t="shared" si="0"/>
        <v>0.11334578365177417</v>
      </c>
    </row>
    <row r="13" spans="2:14" ht="26.15" thickBot="1" x14ac:dyDescent="0.45">
      <c r="B13" s="264" t="s">
        <v>132</v>
      </c>
      <c r="C13" s="265">
        <v>0.34</v>
      </c>
      <c r="D13" s="211"/>
      <c r="E13" s="211"/>
      <c r="F13" s="266">
        <f t="shared" si="1"/>
        <v>1023676.4705882352</v>
      </c>
      <c r="G13" s="267">
        <f t="shared" si="0"/>
        <v>0.22108892400517188</v>
      </c>
    </row>
    <row r="14" spans="2:14" ht="15" thickBot="1" x14ac:dyDescent="0.45">
      <c r="B14" s="205"/>
      <c r="C14" s="206"/>
      <c r="D14" s="206"/>
      <c r="E14" s="206"/>
      <c r="F14" s="206"/>
      <c r="G14" s="207"/>
    </row>
    <row r="15" spans="2:14" x14ac:dyDescent="0.4">
      <c r="B15" s="3"/>
      <c r="C15" s="3"/>
      <c r="D15" s="3"/>
      <c r="E15" s="3"/>
      <c r="F15" s="3"/>
      <c r="G15" s="3"/>
    </row>
    <row r="16" spans="2:14" x14ac:dyDescent="0.4">
      <c r="B16" s="3" t="s">
        <v>65</v>
      </c>
      <c r="C16" s="3"/>
      <c r="D16" s="3"/>
      <c r="E16" s="3"/>
      <c r="F16" s="3"/>
      <c r="G16" s="3"/>
    </row>
    <row r="17" spans="2:7" ht="15" x14ac:dyDescent="0.4">
      <c r="B17" s="14"/>
      <c r="C17" s="14"/>
      <c r="D17" s="14"/>
      <c r="E17" s="14"/>
      <c r="F17" s="14"/>
      <c r="G17" s="14"/>
    </row>
    <row r="18" spans="2:7" ht="15" x14ac:dyDescent="0.4">
      <c r="B18" s="14"/>
      <c r="C18" s="14"/>
      <c r="D18" s="14"/>
      <c r="E18" s="14"/>
      <c r="F18" s="14"/>
      <c r="G18" s="14"/>
    </row>
  </sheetData>
  <sheetProtection selectLockedCells="1"/>
  <printOptions horizontalCentered="1" verticalCentered="1"/>
  <pageMargins left="0.7" right="0.7" top="0.75" bottom="0.75" header="0.3" footer="0.3"/>
  <pageSetup fitToHeight="0" orientation="landscape" r:id="rId1"/>
  <headerFooter>
    <oddFooter>&amp;LPrepared by OPIC&amp;RRevised: 08/2025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C7FC-7F52-4A79-8F81-E31EBA854740}">
  <sheetPr>
    <tabColor theme="4" tint="0.79998168889431442"/>
    <pageSetUpPr fitToPage="1"/>
  </sheetPr>
  <dimension ref="A1:M15"/>
  <sheetViews>
    <sheetView showGridLines="0" zoomScaleNormal="100" workbookViewId="0">
      <selection activeCell="B1" sqref="B1"/>
    </sheetView>
  </sheetViews>
  <sheetFormatPr defaultColWidth="9.23046875" defaultRowHeight="14.6" x14ac:dyDescent="0.35"/>
  <cols>
    <col min="1" max="1" width="22.53515625" style="14" customWidth="1"/>
    <col min="2" max="13" width="15.765625" style="14" customWidth="1"/>
    <col min="14" max="16384" width="9.23046875" style="14"/>
  </cols>
  <sheetData>
    <row r="1" spans="1:13" ht="17.600000000000001" x14ac:dyDescent="0.4">
      <c r="B1" s="126"/>
      <c r="C1" s="104" t="s">
        <v>155</v>
      </c>
      <c r="D1" s="126"/>
      <c r="E1" s="126"/>
      <c r="F1" s="126"/>
    </row>
    <row r="2" spans="1:13" ht="17.600000000000001" x14ac:dyDescent="0.4">
      <c r="B2" s="126"/>
      <c r="C2" s="104" t="s">
        <v>60</v>
      </c>
      <c r="D2" s="126"/>
      <c r="E2" s="126"/>
      <c r="F2" s="126"/>
    </row>
    <row r="3" spans="1:13" ht="24" customHeight="1" x14ac:dyDescent="0.4">
      <c r="B3" s="101"/>
      <c r="C3" s="105" t="str">
        <f>'Table of Contents and Notes'!D4</f>
        <v>Enter Hospital Name Here</v>
      </c>
      <c r="D3" s="101"/>
      <c r="E3" s="101"/>
      <c r="F3" s="101"/>
      <c r="G3" s="101"/>
      <c r="H3" s="101"/>
    </row>
    <row r="4" spans="1:13" ht="15" thickBot="1" x14ac:dyDescent="0.4"/>
    <row r="5" spans="1:13" ht="15" thickBot="1" x14ac:dyDescent="0.4">
      <c r="A5" s="68" t="s">
        <v>64</v>
      </c>
      <c r="B5" s="69"/>
      <c r="C5" s="69"/>
      <c r="D5" s="69"/>
      <c r="E5" s="69"/>
      <c r="F5" s="200"/>
    </row>
    <row r="6" spans="1:13" s="25" customFormat="1" ht="99.9" thickBot="1" x14ac:dyDescent="0.45">
      <c r="A6" s="81"/>
      <c r="B6" s="103" t="s">
        <v>154</v>
      </c>
      <c r="C6" s="103" t="s">
        <v>152</v>
      </c>
      <c r="D6" s="103" t="s">
        <v>62</v>
      </c>
      <c r="E6" s="208" t="s">
        <v>150</v>
      </c>
      <c r="F6" s="209" t="s">
        <v>153</v>
      </c>
      <c r="G6" s="82"/>
      <c r="H6" s="82"/>
      <c r="I6" s="82"/>
      <c r="J6" s="82"/>
      <c r="K6" s="82"/>
      <c r="L6" s="82"/>
      <c r="M6" s="82"/>
    </row>
    <row r="7" spans="1:13" ht="51" customHeight="1" thickBot="1" x14ac:dyDescent="0.4">
      <c r="A7" s="141" t="str">
        <f>C3</f>
        <v>Enter Hospital Name Here</v>
      </c>
      <c r="B7" s="223">
        <v>0</v>
      </c>
      <c r="C7" s="224">
        <f>'4. Revenue Sources'!B21</f>
        <v>0</v>
      </c>
      <c r="D7" s="225">
        <f>+C7*B7</f>
        <v>0</v>
      </c>
      <c r="E7" s="218"/>
      <c r="F7" s="219"/>
    </row>
    <row r="8" spans="1:13" ht="24.9" x14ac:dyDescent="0.35">
      <c r="A8" s="220" t="s">
        <v>113</v>
      </c>
      <c r="B8" s="247"/>
      <c r="C8" s="247"/>
      <c r="D8" s="247"/>
      <c r="E8" s="221" t="str">
        <f>IFERROR((+$D7/B8),"")</f>
        <v/>
      </c>
      <c r="F8" s="217" t="str">
        <f>IFERROR((+C$7/E8-1),"")</f>
        <v/>
      </c>
    </row>
    <row r="9" spans="1:13" ht="24.9" x14ac:dyDescent="0.35">
      <c r="A9" s="220" t="s">
        <v>114</v>
      </c>
      <c r="B9" s="247"/>
      <c r="C9" s="247"/>
      <c r="D9" s="247"/>
      <c r="E9" s="222" t="str">
        <f t="shared" ref="E9:E12" si="0">IFERROR((+$D8/B9),"")</f>
        <v/>
      </c>
      <c r="F9" s="15" t="str">
        <f t="shared" ref="F9:F12" si="1">IFERROR((+C$7/E9-1),"")</f>
        <v/>
      </c>
    </row>
    <row r="10" spans="1:13" ht="24.9" x14ac:dyDescent="0.35">
      <c r="A10" s="220" t="s">
        <v>115</v>
      </c>
      <c r="B10" s="247"/>
      <c r="C10" s="247"/>
      <c r="D10" s="247"/>
      <c r="E10" s="222" t="str">
        <f t="shared" si="0"/>
        <v/>
      </c>
      <c r="F10" s="15" t="str">
        <f t="shared" si="1"/>
        <v/>
      </c>
    </row>
    <row r="11" spans="1:13" ht="24.9" x14ac:dyDescent="0.35">
      <c r="A11" s="220" t="s">
        <v>116</v>
      </c>
      <c r="B11" s="247"/>
      <c r="C11" s="247"/>
      <c r="D11" s="247"/>
      <c r="E11" s="222" t="str">
        <f t="shared" si="0"/>
        <v/>
      </c>
      <c r="F11" s="15" t="str">
        <f t="shared" si="1"/>
        <v/>
      </c>
    </row>
    <row r="12" spans="1:13" ht="25.3" thickBot="1" x14ac:dyDescent="0.4">
      <c r="A12" s="226" t="s">
        <v>117</v>
      </c>
      <c r="B12" s="248"/>
      <c r="C12" s="248"/>
      <c r="D12" s="248"/>
      <c r="E12" s="227" t="str">
        <f t="shared" si="0"/>
        <v/>
      </c>
      <c r="F12" s="64" t="str">
        <f t="shared" si="1"/>
        <v/>
      </c>
    </row>
    <row r="13" spans="1:13" ht="15" thickBot="1" x14ac:dyDescent="0.4">
      <c r="A13" s="68"/>
      <c r="B13" s="69"/>
      <c r="C13" s="69"/>
      <c r="D13" s="69"/>
      <c r="E13" s="69"/>
      <c r="F13" s="200"/>
    </row>
    <row r="15" spans="1:13" x14ac:dyDescent="0.35">
      <c r="A15" s="14" t="s">
        <v>148</v>
      </c>
    </row>
  </sheetData>
  <sheetProtection selectLockedCells="1"/>
  <printOptions horizontalCentered="1" verticalCentered="1"/>
  <pageMargins left="0.7" right="0.7" top="0.75" bottom="0.75" header="0.3" footer="0.3"/>
  <pageSetup fitToHeight="0" orientation="landscape" r:id="rId1"/>
  <headerFooter>
    <oddFooter>&amp;LPrepared by OPIC&amp;RRevised: 08/2025</oddFooter>
  </headerFooter>
  <extLst>
    <ext xmlns:x14="http://schemas.microsoft.com/office/spreadsheetml/2009/9/main" uri="{78C0D931-6437-407d-A8EE-F0AAD7539E65}">
      <x14:conditionalFormattings>
        <x14:conditionalFormatting xmlns:xm="http://schemas.microsoft.com/office/excel/2006/main">
          <x14:cfRule type="expression" priority="1" id="{9B4C9094-090E-4493-B86C-9779C2C8292B}">
            <xm:f>'Table of Contents and Notes'!$D$4:$D$4="Enter Applicant Hospital Name"</xm:f>
            <x14:dxf>
              <font>
                <color theme="0"/>
              </font>
            </x14:dxf>
          </x14:cfRule>
          <xm:sqref>C3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592DF-425F-425C-B235-914FC6BC1D12}">
  <sheetPr>
    <tabColor theme="9" tint="-0.249977111117893"/>
    <pageSetUpPr fitToPage="1"/>
  </sheetPr>
  <dimension ref="A1:J55"/>
  <sheetViews>
    <sheetView showGridLines="0" zoomScaleNormal="100" workbookViewId="0">
      <selection activeCell="B1" sqref="B1"/>
    </sheetView>
  </sheetViews>
  <sheetFormatPr defaultColWidth="8.765625" defaultRowHeight="14.6" x14ac:dyDescent="0.4"/>
  <cols>
    <col min="1" max="1" width="9" bestFit="1" customWidth="1"/>
    <col min="2" max="2" width="40" style="1" customWidth="1"/>
    <col min="3" max="3" width="16" bestFit="1" customWidth="1"/>
    <col min="4" max="4" width="15.765625" customWidth="1"/>
    <col min="5" max="5" width="15.23046875" customWidth="1"/>
    <col min="6" max="10" width="14.23046875" customWidth="1"/>
  </cols>
  <sheetData>
    <row r="1" spans="1:10" ht="17.600000000000001" x14ac:dyDescent="0.4">
      <c r="B1" s="126"/>
      <c r="C1" s="126"/>
      <c r="D1" s="126"/>
      <c r="E1" s="104" t="s">
        <v>155</v>
      </c>
      <c r="F1" s="126"/>
      <c r="G1" s="126"/>
      <c r="H1" s="126"/>
      <c r="I1" s="126"/>
      <c r="J1" s="126"/>
    </row>
    <row r="2" spans="1:10" ht="17.600000000000001" x14ac:dyDescent="0.4">
      <c r="B2" s="126"/>
      <c r="C2" s="126"/>
      <c r="D2" s="126"/>
      <c r="E2" s="104" t="s">
        <v>66</v>
      </c>
      <c r="F2" s="126"/>
      <c r="G2" s="126"/>
      <c r="H2" s="126"/>
      <c r="I2" s="126"/>
      <c r="J2" s="126"/>
    </row>
    <row r="3" spans="1:10" ht="16.850000000000001" customHeight="1" x14ac:dyDescent="0.4">
      <c r="A3" s="254" t="s">
        <v>194</v>
      </c>
      <c r="B3" s="36"/>
      <c r="C3" s="14"/>
      <c r="D3" s="14"/>
      <c r="E3" s="14"/>
      <c r="F3" s="14"/>
      <c r="G3" s="14"/>
      <c r="H3" s="14"/>
      <c r="I3" s="14"/>
      <c r="J3" s="14"/>
    </row>
    <row r="4" spans="1:10" ht="16.850000000000001" customHeight="1" x14ac:dyDescent="0.4">
      <c r="A4" s="100"/>
      <c r="B4" s="36"/>
      <c r="C4" s="14"/>
      <c r="D4" s="14"/>
      <c r="E4" s="14"/>
      <c r="F4" s="14"/>
      <c r="G4" s="14"/>
      <c r="H4" s="14"/>
      <c r="I4" s="14"/>
      <c r="J4" s="14"/>
    </row>
    <row r="5" spans="1:10" ht="46.5" customHeight="1" x14ac:dyDescent="0.4">
      <c r="A5" s="36" t="s">
        <v>190</v>
      </c>
      <c r="B5" s="36"/>
      <c r="C5" s="36"/>
      <c r="D5" s="36"/>
      <c r="E5" s="36"/>
      <c r="F5" s="36"/>
      <c r="G5" s="36"/>
      <c r="H5" s="36"/>
      <c r="I5" s="36"/>
      <c r="J5" s="36"/>
    </row>
    <row r="6" spans="1:10" ht="15" x14ac:dyDescent="0.4">
      <c r="B6" s="36"/>
      <c r="C6" s="14"/>
      <c r="D6" s="14"/>
      <c r="E6" s="14"/>
      <c r="F6" s="14"/>
      <c r="G6" s="14"/>
      <c r="H6" s="14"/>
      <c r="I6" s="14"/>
      <c r="J6" s="14"/>
    </row>
    <row r="7" spans="1:10" x14ac:dyDescent="0.4">
      <c r="B7" s="6"/>
      <c r="C7" s="4"/>
      <c r="D7" s="4"/>
      <c r="E7" s="25"/>
      <c r="F7" s="25"/>
      <c r="G7" s="25"/>
      <c r="H7" s="106" t="s">
        <v>67</v>
      </c>
      <c r="I7" s="25"/>
      <c r="J7" s="25"/>
    </row>
    <row r="8" spans="1:10" s="9" customFormat="1" ht="62.15" x14ac:dyDescent="0.4">
      <c r="A8" s="11"/>
      <c r="B8" s="12" t="s">
        <v>149</v>
      </c>
      <c r="C8" s="12" t="s">
        <v>68</v>
      </c>
      <c r="D8" s="12" t="s">
        <v>69</v>
      </c>
      <c r="E8" s="12" t="s">
        <v>121</v>
      </c>
      <c r="F8" s="12" t="s">
        <v>123</v>
      </c>
      <c r="G8" s="12" t="s">
        <v>124</v>
      </c>
      <c r="H8" s="12" t="s">
        <v>125</v>
      </c>
      <c r="I8" s="12" t="s">
        <v>126</v>
      </c>
      <c r="J8" s="12" t="s">
        <v>127</v>
      </c>
    </row>
    <row r="9" spans="1:10" ht="15" x14ac:dyDescent="0.4">
      <c r="A9" s="60">
        <v>1</v>
      </c>
      <c r="B9" s="83" t="s">
        <v>101</v>
      </c>
      <c r="C9" s="87">
        <v>99281</v>
      </c>
      <c r="D9" s="10">
        <v>20</v>
      </c>
      <c r="E9" s="88">
        <v>400</v>
      </c>
      <c r="F9" s="85">
        <v>300</v>
      </c>
      <c r="G9" s="86">
        <v>250</v>
      </c>
      <c r="H9" s="85">
        <v>500</v>
      </c>
      <c r="I9" s="85">
        <v>350</v>
      </c>
      <c r="J9" s="85">
        <v>450</v>
      </c>
    </row>
    <row r="10" spans="1:10" ht="15" x14ac:dyDescent="0.4">
      <c r="A10" s="60">
        <f>+A9+1</f>
        <v>2</v>
      </c>
      <c r="B10" s="83" t="s">
        <v>102</v>
      </c>
      <c r="C10" s="87">
        <v>99282</v>
      </c>
      <c r="D10" s="10">
        <v>50</v>
      </c>
      <c r="E10" s="88">
        <v>700</v>
      </c>
      <c r="F10" s="85">
        <v>600</v>
      </c>
      <c r="G10" s="86">
        <v>500</v>
      </c>
      <c r="H10" s="85">
        <v>1000</v>
      </c>
      <c r="I10" s="85">
        <v>700</v>
      </c>
      <c r="J10" s="85">
        <v>900</v>
      </c>
    </row>
    <row r="11" spans="1:10" ht="15" x14ac:dyDescent="0.4">
      <c r="A11" s="60">
        <f>+A10+1</f>
        <v>3</v>
      </c>
      <c r="B11" s="83" t="s">
        <v>103</v>
      </c>
      <c r="C11" s="87">
        <v>99283</v>
      </c>
      <c r="D11" s="10">
        <v>100</v>
      </c>
      <c r="E11" s="88">
        <v>1000</v>
      </c>
      <c r="F11" s="85">
        <v>900</v>
      </c>
      <c r="G11" s="86">
        <v>750</v>
      </c>
      <c r="H11" s="85">
        <v>1500</v>
      </c>
      <c r="I11" s="85">
        <v>1050</v>
      </c>
      <c r="J11" s="85">
        <v>1350</v>
      </c>
    </row>
    <row r="12" spans="1:10" ht="15" x14ac:dyDescent="0.4">
      <c r="A12" s="60">
        <f>+A11+1</f>
        <v>4</v>
      </c>
      <c r="B12" s="83" t="s">
        <v>104</v>
      </c>
      <c r="C12" s="87">
        <v>99284</v>
      </c>
      <c r="D12" s="10">
        <v>120</v>
      </c>
      <c r="E12" s="88">
        <v>1400</v>
      </c>
      <c r="F12" s="85">
        <v>1200</v>
      </c>
      <c r="G12" s="86">
        <v>1000</v>
      </c>
      <c r="H12" s="85">
        <v>2000</v>
      </c>
      <c r="I12" s="85">
        <v>1400</v>
      </c>
      <c r="J12" s="85">
        <v>1800</v>
      </c>
    </row>
    <row r="13" spans="1:10" ht="15" x14ac:dyDescent="0.4">
      <c r="A13" s="60">
        <f>+A12+1</f>
        <v>5</v>
      </c>
      <c r="B13" s="83" t="s">
        <v>105</v>
      </c>
      <c r="C13" s="87">
        <v>99285</v>
      </c>
      <c r="D13" s="10">
        <v>50</v>
      </c>
      <c r="E13" s="88">
        <v>1700</v>
      </c>
      <c r="F13" s="85">
        <v>1500</v>
      </c>
      <c r="G13" s="86">
        <v>1250</v>
      </c>
      <c r="H13" s="85">
        <v>2500</v>
      </c>
      <c r="I13" s="85">
        <v>1750</v>
      </c>
      <c r="J13" s="85">
        <v>2250</v>
      </c>
    </row>
    <row r="14" spans="1:10" ht="15" x14ac:dyDescent="0.4">
      <c r="A14" s="60">
        <f t="shared" ref="A14:A44" si="0">+A13+1</f>
        <v>6</v>
      </c>
      <c r="B14" s="83" t="s">
        <v>70</v>
      </c>
      <c r="C14" s="84">
        <v>36415</v>
      </c>
      <c r="D14" s="10">
        <v>1000</v>
      </c>
      <c r="E14" s="85">
        <v>15</v>
      </c>
      <c r="F14" s="86">
        <v>5</v>
      </c>
      <c r="G14" s="86">
        <v>15</v>
      </c>
      <c r="H14" s="86">
        <v>6</v>
      </c>
      <c r="I14" s="86">
        <v>12</v>
      </c>
      <c r="J14" s="86">
        <v>7.5</v>
      </c>
    </row>
    <row r="15" spans="1:10" ht="15" x14ac:dyDescent="0.4">
      <c r="A15" s="60">
        <f t="shared" si="0"/>
        <v>7</v>
      </c>
      <c r="B15" s="83" t="s">
        <v>71</v>
      </c>
      <c r="C15" s="84">
        <v>82962</v>
      </c>
      <c r="D15" s="10">
        <v>200</v>
      </c>
      <c r="E15" s="85">
        <v>30</v>
      </c>
      <c r="F15" s="86">
        <v>15</v>
      </c>
      <c r="G15" s="86">
        <v>18</v>
      </c>
      <c r="H15" s="86">
        <v>26</v>
      </c>
      <c r="I15" s="86">
        <v>10</v>
      </c>
      <c r="J15" s="86">
        <v>12</v>
      </c>
    </row>
    <row r="16" spans="1:10" ht="15" x14ac:dyDescent="0.4">
      <c r="A16" s="60">
        <f t="shared" si="0"/>
        <v>8</v>
      </c>
      <c r="B16" s="83" t="s">
        <v>72</v>
      </c>
      <c r="C16" s="84">
        <v>85025</v>
      </c>
      <c r="D16" s="10">
        <v>500</v>
      </c>
      <c r="E16" s="85">
        <v>100</v>
      </c>
      <c r="F16" s="86">
        <v>75</v>
      </c>
      <c r="G16" s="86">
        <v>100</v>
      </c>
      <c r="H16" s="86">
        <v>50</v>
      </c>
      <c r="I16" s="86">
        <v>60</v>
      </c>
      <c r="J16" s="86">
        <v>70</v>
      </c>
    </row>
    <row r="17" spans="1:10" ht="15" x14ac:dyDescent="0.4">
      <c r="A17" s="60">
        <f t="shared" si="0"/>
        <v>9</v>
      </c>
      <c r="B17" s="83" t="s">
        <v>73</v>
      </c>
      <c r="C17" s="84">
        <v>80053</v>
      </c>
      <c r="D17" s="10">
        <v>300</v>
      </c>
      <c r="E17" s="85">
        <v>300</v>
      </c>
      <c r="F17" s="86">
        <v>150</v>
      </c>
      <c r="G17" s="86">
        <v>250</v>
      </c>
      <c r="H17" s="86">
        <v>175</v>
      </c>
      <c r="I17" s="86">
        <v>75</v>
      </c>
      <c r="J17" s="86">
        <v>275</v>
      </c>
    </row>
    <row r="18" spans="1:10" ht="15" x14ac:dyDescent="0.4">
      <c r="A18" s="60">
        <f t="shared" si="0"/>
        <v>10</v>
      </c>
      <c r="B18" s="83" t="s">
        <v>74</v>
      </c>
      <c r="C18" s="84">
        <v>80048</v>
      </c>
      <c r="D18" s="10">
        <v>300</v>
      </c>
      <c r="E18" s="85">
        <v>300</v>
      </c>
      <c r="F18" s="86">
        <v>125</v>
      </c>
      <c r="G18" s="86">
        <v>167</v>
      </c>
      <c r="H18" s="86">
        <v>125</v>
      </c>
      <c r="I18" s="86">
        <v>60</v>
      </c>
      <c r="J18" s="86">
        <v>225</v>
      </c>
    </row>
    <row r="19" spans="1:10" ht="15" x14ac:dyDescent="0.4">
      <c r="A19" s="60">
        <f t="shared" si="0"/>
        <v>11</v>
      </c>
      <c r="B19" s="83" t="s">
        <v>75</v>
      </c>
      <c r="C19" s="84">
        <v>77067</v>
      </c>
      <c r="D19" s="10">
        <v>100</v>
      </c>
      <c r="E19" s="85">
        <v>300</v>
      </c>
      <c r="F19" s="86">
        <v>275</v>
      </c>
      <c r="G19" s="86">
        <v>250</v>
      </c>
      <c r="H19" s="86">
        <v>225</v>
      </c>
      <c r="I19" s="86">
        <v>250</v>
      </c>
      <c r="J19" s="86">
        <v>150</v>
      </c>
    </row>
    <row r="20" spans="1:10" ht="15" x14ac:dyDescent="0.4">
      <c r="A20" s="60">
        <f t="shared" si="0"/>
        <v>12</v>
      </c>
      <c r="B20" s="83" t="s">
        <v>76</v>
      </c>
      <c r="C20" s="84">
        <v>76705</v>
      </c>
      <c r="D20" s="10">
        <v>50</v>
      </c>
      <c r="E20" s="85">
        <v>900</v>
      </c>
      <c r="F20" s="86">
        <v>750</v>
      </c>
      <c r="G20" s="86">
        <v>650</v>
      </c>
      <c r="H20" s="86">
        <v>400</v>
      </c>
      <c r="I20" s="86">
        <v>200</v>
      </c>
      <c r="J20" s="86">
        <v>300</v>
      </c>
    </row>
    <row r="21" spans="1:10" ht="15" x14ac:dyDescent="0.4">
      <c r="A21" s="60">
        <f t="shared" si="0"/>
        <v>13</v>
      </c>
      <c r="B21" s="83" t="s">
        <v>77</v>
      </c>
      <c r="C21" s="84">
        <v>94640</v>
      </c>
      <c r="D21" s="10">
        <v>75</v>
      </c>
      <c r="E21" s="86">
        <v>300</v>
      </c>
      <c r="F21" s="86">
        <v>100</v>
      </c>
      <c r="G21" s="86">
        <v>150</v>
      </c>
      <c r="H21" s="86">
        <v>110</v>
      </c>
      <c r="I21" s="86">
        <v>300</v>
      </c>
      <c r="J21" s="86">
        <v>325</v>
      </c>
    </row>
    <row r="22" spans="1:10" ht="15" x14ac:dyDescent="0.4">
      <c r="A22" s="60">
        <f t="shared" si="0"/>
        <v>14</v>
      </c>
      <c r="B22" s="83" t="s">
        <v>78</v>
      </c>
      <c r="C22" s="84">
        <v>36600</v>
      </c>
      <c r="D22" s="10">
        <v>50</v>
      </c>
      <c r="E22" s="86">
        <v>200</v>
      </c>
      <c r="F22" s="86">
        <v>200</v>
      </c>
      <c r="G22" s="86">
        <v>180</v>
      </c>
      <c r="H22" s="86">
        <v>325</v>
      </c>
      <c r="I22" s="86">
        <v>200</v>
      </c>
      <c r="J22" s="86">
        <v>180</v>
      </c>
    </row>
    <row r="23" spans="1:10" ht="15" x14ac:dyDescent="0.4">
      <c r="A23" s="60">
        <f t="shared" si="0"/>
        <v>15</v>
      </c>
      <c r="B23" s="83" t="s">
        <v>79</v>
      </c>
      <c r="C23" s="84">
        <v>32551</v>
      </c>
      <c r="D23" s="10">
        <v>20</v>
      </c>
      <c r="E23" s="86">
        <v>1300</v>
      </c>
      <c r="F23" s="86">
        <v>1400</v>
      </c>
      <c r="G23" s="86">
        <v>1550</v>
      </c>
      <c r="H23" s="86">
        <v>1250</v>
      </c>
      <c r="I23" s="86">
        <v>1000</v>
      </c>
      <c r="J23" s="86">
        <v>1750</v>
      </c>
    </row>
    <row r="24" spans="1:10" ht="15" x14ac:dyDescent="0.4">
      <c r="A24" s="60">
        <f t="shared" si="0"/>
        <v>16</v>
      </c>
      <c r="B24" s="83" t="s">
        <v>80</v>
      </c>
      <c r="C24" s="84">
        <v>44389</v>
      </c>
      <c r="D24" s="10">
        <v>30</v>
      </c>
      <c r="E24" s="86">
        <v>1600</v>
      </c>
      <c r="F24" s="86">
        <v>2000</v>
      </c>
      <c r="G24" s="86">
        <v>1600</v>
      </c>
      <c r="H24" s="86">
        <v>1700</v>
      </c>
      <c r="I24" s="86">
        <v>1350</v>
      </c>
      <c r="J24" s="86">
        <v>2250</v>
      </c>
    </row>
    <row r="25" spans="1:10" ht="15" x14ac:dyDescent="0.4">
      <c r="A25" s="60">
        <f t="shared" si="0"/>
        <v>17</v>
      </c>
      <c r="B25" s="83" t="s">
        <v>81</v>
      </c>
      <c r="C25" s="84">
        <v>70260</v>
      </c>
      <c r="D25" s="10">
        <v>40</v>
      </c>
      <c r="E25" s="86">
        <v>300</v>
      </c>
      <c r="F25" s="86">
        <v>400</v>
      </c>
      <c r="G25" s="86">
        <v>300</v>
      </c>
      <c r="H25" s="86">
        <v>325</v>
      </c>
      <c r="I25" s="86">
        <v>250</v>
      </c>
      <c r="J25" s="86">
        <v>275</v>
      </c>
    </row>
    <row r="26" spans="1:10" ht="15" x14ac:dyDescent="0.4">
      <c r="A26" s="60">
        <f t="shared" si="0"/>
        <v>18</v>
      </c>
      <c r="B26" s="83" t="s">
        <v>82</v>
      </c>
      <c r="C26" s="84">
        <v>70450</v>
      </c>
      <c r="D26" s="10">
        <v>5</v>
      </c>
      <c r="E26" s="86">
        <v>1200</v>
      </c>
      <c r="F26" s="86">
        <v>1600</v>
      </c>
      <c r="G26" s="86">
        <v>1750</v>
      </c>
      <c r="H26" s="86">
        <v>1200</v>
      </c>
      <c r="I26" s="86">
        <v>1300</v>
      </c>
      <c r="J26" s="86">
        <v>1250</v>
      </c>
    </row>
    <row r="27" spans="1:10" ht="15" x14ac:dyDescent="0.4">
      <c r="A27" s="60">
        <f t="shared" si="0"/>
        <v>19</v>
      </c>
      <c r="B27" s="83" t="s">
        <v>83</v>
      </c>
      <c r="C27" s="84">
        <v>70460</v>
      </c>
      <c r="D27" s="10">
        <v>5</v>
      </c>
      <c r="E27" s="86">
        <v>1600</v>
      </c>
      <c r="F27" s="86">
        <v>1900</v>
      </c>
      <c r="G27" s="86">
        <v>2100</v>
      </c>
      <c r="H27" s="86">
        <v>1600</v>
      </c>
      <c r="I27" s="86">
        <v>1800</v>
      </c>
      <c r="J27" s="86">
        <v>1600</v>
      </c>
    </row>
    <row r="28" spans="1:10" ht="15" x14ac:dyDescent="0.4">
      <c r="A28" s="60">
        <f t="shared" si="0"/>
        <v>20</v>
      </c>
      <c r="B28" s="83" t="s">
        <v>84</v>
      </c>
      <c r="C28" s="84">
        <v>70470</v>
      </c>
      <c r="D28" s="10">
        <v>5</v>
      </c>
      <c r="E28" s="86">
        <v>1900</v>
      </c>
      <c r="F28" s="86">
        <v>2100</v>
      </c>
      <c r="G28" s="86">
        <v>2450</v>
      </c>
      <c r="H28" s="86">
        <v>2000</v>
      </c>
      <c r="I28" s="86">
        <v>2300</v>
      </c>
      <c r="J28" s="86">
        <v>1950</v>
      </c>
    </row>
    <row r="29" spans="1:10" ht="15" x14ac:dyDescent="0.4">
      <c r="A29" s="60">
        <f t="shared" si="0"/>
        <v>21</v>
      </c>
      <c r="B29" s="83" t="s">
        <v>85</v>
      </c>
      <c r="C29" s="84">
        <v>70551</v>
      </c>
      <c r="D29" s="10">
        <v>5</v>
      </c>
      <c r="E29" s="86">
        <v>2700</v>
      </c>
      <c r="F29" s="86">
        <v>2000</v>
      </c>
      <c r="G29" s="86">
        <v>2150</v>
      </c>
      <c r="H29" s="86">
        <v>2142</v>
      </c>
      <c r="I29" s="86">
        <v>397.6</v>
      </c>
      <c r="J29" s="86">
        <v>1800</v>
      </c>
    </row>
    <row r="30" spans="1:10" ht="15" x14ac:dyDescent="0.4">
      <c r="A30" s="60">
        <f t="shared" si="0"/>
        <v>22</v>
      </c>
      <c r="B30" s="83" t="s">
        <v>86</v>
      </c>
      <c r="C30" s="84">
        <v>70552</v>
      </c>
      <c r="D30" s="10">
        <v>5</v>
      </c>
      <c r="E30" s="86">
        <v>3000</v>
      </c>
      <c r="F30" s="86">
        <v>2400</v>
      </c>
      <c r="G30" s="86">
        <v>2500</v>
      </c>
      <c r="H30" s="86">
        <v>2142</v>
      </c>
      <c r="I30" s="86">
        <v>801.89</v>
      </c>
      <c r="J30" s="86">
        <v>2100</v>
      </c>
    </row>
    <row r="31" spans="1:10" ht="15" x14ac:dyDescent="0.4">
      <c r="A31" s="60">
        <f t="shared" si="0"/>
        <v>23</v>
      </c>
      <c r="B31" s="83" t="s">
        <v>87</v>
      </c>
      <c r="C31" s="84">
        <v>70553</v>
      </c>
      <c r="D31" s="10">
        <v>5</v>
      </c>
      <c r="E31" s="86">
        <v>3500</v>
      </c>
      <c r="F31" s="86">
        <v>2800</v>
      </c>
      <c r="G31" s="86">
        <v>2850</v>
      </c>
      <c r="H31" s="86">
        <v>2547</v>
      </c>
      <c r="I31" s="86">
        <v>631.09</v>
      </c>
      <c r="J31" s="86">
        <v>2400</v>
      </c>
    </row>
    <row r="32" spans="1:10" ht="15" x14ac:dyDescent="0.4">
      <c r="A32" s="60">
        <f t="shared" si="0"/>
        <v>24</v>
      </c>
      <c r="B32" s="83" t="s">
        <v>88</v>
      </c>
      <c r="C32" s="84">
        <v>71046</v>
      </c>
      <c r="D32" s="10">
        <v>75</v>
      </c>
      <c r="E32" s="86">
        <v>300</v>
      </c>
      <c r="F32" s="86">
        <v>275</v>
      </c>
      <c r="G32" s="86">
        <v>300</v>
      </c>
      <c r="H32" s="86">
        <v>225</v>
      </c>
      <c r="I32" s="86">
        <v>200</v>
      </c>
      <c r="J32" s="86">
        <v>250</v>
      </c>
    </row>
    <row r="33" spans="1:10" ht="15" x14ac:dyDescent="0.4">
      <c r="A33" s="60">
        <f t="shared" si="0"/>
        <v>25</v>
      </c>
      <c r="B33" s="83" t="s">
        <v>89</v>
      </c>
      <c r="C33" s="84">
        <v>73502</v>
      </c>
      <c r="D33" s="10">
        <v>25</v>
      </c>
      <c r="E33" s="86">
        <v>300</v>
      </c>
      <c r="F33" s="86">
        <v>350</v>
      </c>
      <c r="G33" s="86">
        <v>375</v>
      </c>
      <c r="H33" s="86">
        <v>300</v>
      </c>
      <c r="I33" s="86">
        <v>250</v>
      </c>
      <c r="J33" s="86">
        <v>300</v>
      </c>
    </row>
    <row r="34" spans="1:10" ht="15" x14ac:dyDescent="0.4">
      <c r="A34" s="60">
        <f t="shared" si="0"/>
        <v>26</v>
      </c>
      <c r="B34" s="83" t="s">
        <v>90</v>
      </c>
      <c r="C34" s="84">
        <v>74150</v>
      </c>
      <c r="D34" s="10">
        <v>5</v>
      </c>
      <c r="E34" s="86">
        <v>1300</v>
      </c>
      <c r="F34" s="86">
        <v>1525</v>
      </c>
      <c r="G34" s="86">
        <v>1500</v>
      </c>
      <c r="H34" s="86">
        <v>2000</v>
      </c>
      <c r="I34" s="86">
        <v>1750</v>
      </c>
      <c r="J34" s="86">
        <v>1100</v>
      </c>
    </row>
    <row r="35" spans="1:10" ht="15" x14ac:dyDescent="0.4">
      <c r="A35" s="60">
        <f t="shared" si="0"/>
        <v>27</v>
      </c>
      <c r="B35" s="83" t="s">
        <v>91</v>
      </c>
      <c r="C35" s="84">
        <v>74160</v>
      </c>
      <c r="D35" s="10">
        <v>5</v>
      </c>
      <c r="E35" s="86">
        <v>1600</v>
      </c>
      <c r="F35" s="86">
        <v>1825</v>
      </c>
      <c r="G35" s="86">
        <v>1800</v>
      </c>
      <c r="H35" s="86">
        <v>2300</v>
      </c>
      <c r="I35" s="86">
        <v>432.6</v>
      </c>
      <c r="J35" s="86">
        <v>1370.93</v>
      </c>
    </row>
    <row r="36" spans="1:10" ht="15" x14ac:dyDescent="0.4">
      <c r="A36" s="60">
        <f t="shared" si="0"/>
        <v>28</v>
      </c>
      <c r="B36" s="83" t="s">
        <v>92</v>
      </c>
      <c r="C36" s="84">
        <v>74170</v>
      </c>
      <c r="D36" s="10">
        <v>5</v>
      </c>
      <c r="E36" s="86">
        <v>1800</v>
      </c>
      <c r="F36" s="86">
        <v>2125</v>
      </c>
      <c r="G36" s="86">
        <v>2100</v>
      </c>
      <c r="H36" s="86">
        <v>2600</v>
      </c>
      <c r="I36" s="86">
        <v>1800</v>
      </c>
      <c r="J36" s="86">
        <v>1500</v>
      </c>
    </row>
    <row r="37" spans="1:10" ht="15" x14ac:dyDescent="0.4">
      <c r="A37" s="60">
        <f t="shared" si="0"/>
        <v>29</v>
      </c>
      <c r="B37" s="83" t="s">
        <v>93</v>
      </c>
      <c r="C37" s="84">
        <v>74270</v>
      </c>
      <c r="D37" s="10">
        <v>5</v>
      </c>
      <c r="E37" s="86">
        <v>900</v>
      </c>
      <c r="F37" s="86">
        <v>900</v>
      </c>
      <c r="G37" s="86">
        <v>800</v>
      </c>
      <c r="H37" s="86">
        <v>700</v>
      </c>
      <c r="I37" s="86">
        <v>950</v>
      </c>
      <c r="J37" s="86">
        <v>600</v>
      </c>
    </row>
    <row r="38" spans="1:10" ht="15" x14ac:dyDescent="0.4">
      <c r="A38" s="60">
        <f t="shared" si="0"/>
        <v>30</v>
      </c>
      <c r="B38" s="83" t="s">
        <v>94</v>
      </c>
      <c r="C38" s="84">
        <v>93005</v>
      </c>
      <c r="D38" s="10">
        <v>150</v>
      </c>
      <c r="E38" s="86">
        <v>100</v>
      </c>
      <c r="F38" s="86">
        <v>180</v>
      </c>
      <c r="G38" s="86">
        <v>167</v>
      </c>
      <c r="H38" s="86">
        <v>200</v>
      </c>
      <c r="I38" s="86">
        <v>100</v>
      </c>
      <c r="J38" s="86">
        <v>225</v>
      </c>
    </row>
    <row r="39" spans="1:10" ht="15" x14ac:dyDescent="0.4">
      <c r="A39" s="60">
        <f t="shared" si="0"/>
        <v>31</v>
      </c>
      <c r="B39" s="83" t="s">
        <v>95</v>
      </c>
      <c r="C39" s="84">
        <v>93303</v>
      </c>
      <c r="D39" s="10">
        <v>40</v>
      </c>
      <c r="E39" s="86">
        <v>700</v>
      </c>
      <c r="F39" s="86">
        <v>600</v>
      </c>
      <c r="G39" s="86">
        <v>825</v>
      </c>
      <c r="H39" s="86">
        <v>750</v>
      </c>
      <c r="I39" s="86">
        <v>650</v>
      </c>
      <c r="J39" s="86">
        <v>700</v>
      </c>
    </row>
    <row r="40" spans="1:10" ht="15" x14ac:dyDescent="0.4">
      <c r="A40" s="60">
        <f t="shared" si="0"/>
        <v>32</v>
      </c>
      <c r="B40" s="83" t="s">
        <v>96</v>
      </c>
      <c r="C40" s="84">
        <v>94003</v>
      </c>
      <c r="D40" s="10">
        <v>50</v>
      </c>
      <c r="E40" s="86">
        <v>1300</v>
      </c>
      <c r="F40" s="86">
        <v>1800</v>
      </c>
      <c r="G40" s="86">
        <v>1200</v>
      </c>
      <c r="H40" s="86">
        <v>1400</v>
      </c>
      <c r="I40" s="86">
        <v>1600</v>
      </c>
      <c r="J40" s="86">
        <v>1500</v>
      </c>
    </row>
    <row r="41" spans="1:10" ht="25.75" x14ac:dyDescent="0.4">
      <c r="A41" s="60">
        <f t="shared" si="0"/>
        <v>33</v>
      </c>
      <c r="B41" s="83" t="s">
        <v>97</v>
      </c>
      <c r="C41" s="84">
        <v>95816</v>
      </c>
      <c r="D41" s="10">
        <v>15</v>
      </c>
      <c r="E41" s="86">
        <v>600</v>
      </c>
      <c r="F41" s="86">
        <v>600</v>
      </c>
      <c r="G41" s="86">
        <v>750</v>
      </c>
      <c r="H41" s="86">
        <v>500</v>
      </c>
      <c r="I41" s="86">
        <v>725</v>
      </c>
      <c r="J41" s="86">
        <v>800</v>
      </c>
    </row>
    <row r="42" spans="1:10" ht="15" x14ac:dyDescent="0.4">
      <c r="A42" s="60">
        <f t="shared" si="0"/>
        <v>34</v>
      </c>
      <c r="B42" s="83" t="s">
        <v>98</v>
      </c>
      <c r="C42" s="84">
        <v>96365</v>
      </c>
      <c r="D42" s="10">
        <v>65</v>
      </c>
      <c r="E42" s="86">
        <v>500</v>
      </c>
      <c r="F42" s="86">
        <v>300</v>
      </c>
      <c r="G42" s="86">
        <v>400</v>
      </c>
      <c r="H42" s="86">
        <v>500</v>
      </c>
      <c r="I42" s="86">
        <v>450</v>
      </c>
      <c r="J42" s="86">
        <v>650</v>
      </c>
    </row>
    <row r="43" spans="1:10" ht="15" x14ac:dyDescent="0.4">
      <c r="A43" s="60">
        <f t="shared" si="0"/>
        <v>35</v>
      </c>
      <c r="B43" s="83" t="s">
        <v>99</v>
      </c>
      <c r="C43" s="84">
        <v>96413</v>
      </c>
      <c r="D43" s="10">
        <v>130</v>
      </c>
      <c r="E43" s="86">
        <v>700</v>
      </c>
      <c r="F43" s="86">
        <v>450</v>
      </c>
      <c r="G43" s="86">
        <v>600</v>
      </c>
      <c r="H43" s="86">
        <v>750</v>
      </c>
      <c r="I43" s="86">
        <v>675</v>
      </c>
      <c r="J43" s="86">
        <v>975</v>
      </c>
    </row>
    <row r="44" spans="1:10" ht="25.75" x14ac:dyDescent="0.4">
      <c r="A44" s="60">
        <f t="shared" si="0"/>
        <v>36</v>
      </c>
      <c r="B44" s="83" t="s">
        <v>100</v>
      </c>
      <c r="C44" s="84">
        <v>97110</v>
      </c>
      <c r="D44" s="10">
        <f>((5*8*225)/10)/10</f>
        <v>90</v>
      </c>
      <c r="E44" s="86">
        <v>100</v>
      </c>
      <c r="F44" s="86">
        <v>90</v>
      </c>
      <c r="G44" s="86">
        <v>110</v>
      </c>
      <c r="H44" s="86">
        <v>125</v>
      </c>
      <c r="I44" s="86">
        <v>95</v>
      </c>
      <c r="J44" s="86">
        <v>105</v>
      </c>
    </row>
    <row r="45" spans="1:10" ht="15" x14ac:dyDescent="0.4">
      <c r="A45" s="14"/>
      <c r="B45" s="89"/>
      <c r="C45" s="90"/>
      <c r="D45" s="90"/>
      <c r="E45" s="91"/>
      <c r="F45" s="92"/>
      <c r="G45" s="5"/>
      <c r="H45" s="92"/>
      <c r="I45" s="92"/>
      <c r="J45" s="92"/>
    </row>
    <row r="46" spans="1:10" ht="15" x14ac:dyDescent="0.4">
      <c r="A46" s="14"/>
      <c r="B46" s="89"/>
      <c r="C46" s="90"/>
      <c r="D46" s="90"/>
      <c r="E46" s="91"/>
      <c r="F46" s="92"/>
      <c r="G46" s="5"/>
      <c r="H46" s="92"/>
      <c r="I46" s="92"/>
      <c r="J46" s="92"/>
    </row>
    <row r="47" spans="1:10" ht="18.75" customHeight="1" x14ac:dyDescent="0.4">
      <c r="A47" s="14"/>
      <c r="B47" s="32"/>
      <c r="C47" s="32"/>
      <c r="D47" s="32"/>
      <c r="E47" s="32"/>
      <c r="F47" s="32"/>
      <c r="G47" s="32"/>
      <c r="H47" s="32"/>
      <c r="I47" s="32"/>
      <c r="J47" s="14"/>
    </row>
    <row r="48" spans="1:10" ht="15.65" customHeight="1" x14ac:dyDescent="0.4">
      <c r="A48" s="14"/>
      <c r="B48" s="36"/>
      <c r="C48" s="14"/>
      <c r="D48" s="14"/>
      <c r="E48" s="14"/>
      <c r="F48" s="14"/>
      <c r="G48" s="14"/>
      <c r="H48" s="14"/>
      <c r="I48" s="14"/>
      <c r="J48" s="14"/>
    </row>
    <row r="49" spans="1:10" ht="15.65" customHeight="1" x14ac:dyDescent="0.4">
      <c r="A49" s="14"/>
      <c r="B49" s="36"/>
      <c r="C49" s="14"/>
      <c r="D49" s="14"/>
      <c r="E49" s="14"/>
      <c r="F49" s="14"/>
      <c r="G49" s="14"/>
      <c r="H49" s="14"/>
      <c r="I49" s="14"/>
      <c r="J49" s="14"/>
    </row>
    <row r="50" spans="1:10" ht="15.65" customHeight="1" x14ac:dyDescent="0.4">
      <c r="A50" s="14"/>
      <c r="B50" s="36"/>
      <c r="C50" s="14"/>
      <c r="D50" s="14"/>
      <c r="E50" s="14"/>
      <c r="F50" s="14"/>
      <c r="G50" s="14"/>
      <c r="H50" s="14"/>
      <c r="I50" s="14"/>
      <c r="J50" s="14"/>
    </row>
    <row r="51" spans="1:10" ht="15" x14ac:dyDescent="0.4">
      <c r="A51" s="14"/>
      <c r="B51" s="36"/>
      <c r="C51" s="14"/>
      <c r="D51" s="14"/>
      <c r="E51" s="14"/>
      <c r="F51" s="14"/>
      <c r="G51" s="14"/>
      <c r="H51" s="14"/>
      <c r="I51" s="14"/>
      <c r="J51" s="14"/>
    </row>
    <row r="52" spans="1:10" ht="15" x14ac:dyDescent="0.4">
      <c r="A52" s="14"/>
      <c r="B52" s="36"/>
      <c r="C52" s="14"/>
      <c r="D52" s="14"/>
      <c r="E52" s="14"/>
      <c r="F52" s="14"/>
      <c r="G52" s="14"/>
      <c r="H52" s="14"/>
      <c r="I52" s="14"/>
      <c r="J52" s="14"/>
    </row>
    <row r="53" spans="1:10" ht="15" x14ac:dyDescent="0.4">
      <c r="A53" s="14"/>
      <c r="B53" s="36"/>
      <c r="C53" s="14"/>
      <c r="D53" s="14"/>
      <c r="E53" s="14"/>
      <c r="F53" s="14"/>
      <c r="G53" s="14"/>
      <c r="H53" s="14"/>
      <c r="I53" s="14"/>
      <c r="J53" s="14"/>
    </row>
    <row r="54" spans="1:10" ht="16.95" customHeight="1" x14ac:dyDescent="0.4">
      <c r="A54" s="14"/>
      <c r="B54" s="36"/>
      <c r="C54" s="14"/>
      <c r="D54" s="14"/>
      <c r="E54" s="14"/>
      <c r="F54" s="14"/>
      <c r="G54" s="14"/>
      <c r="H54" s="14"/>
      <c r="I54" s="14"/>
      <c r="J54" s="14"/>
    </row>
    <row r="55" spans="1:10" ht="15" x14ac:dyDescent="0.4">
      <c r="A55" s="14"/>
      <c r="B55" s="36"/>
      <c r="C55" s="14"/>
      <c r="D55" s="14"/>
      <c r="E55" s="14"/>
      <c r="F55" s="14"/>
      <c r="G55" s="14"/>
      <c r="H55" s="14"/>
      <c r="I55" s="14"/>
      <c r="J55" s="14"/>
    </row>
  </sheetData>
  <sheetProtection selectLockedCells="1"/>
  <printOptions horizontalCentered="1" verticalCentered="1"/>
  <pageMargins left="0.7" right="0.7" top="0.75" bottom="0.75" header="0.3" footer="0.3"/>
  <pageSetup scale="70" fitToHeight="0" orientation="landscape" r:id="rId1"/>
  <headerFooter>
    <oddFooter>&amp;LPrepared by OPIC&amp;RRevised: 08/2025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4C01-F342-4AB4-A7E1-024EF9F173F5}">
  <sheetPr>
    <tabColor theme="4" tint="0.79998168889431442"/>
    <pageSetUpPr fitToPage="1"/>
  </sheetPr>
  <dimension ref="A1:J328"/>
  <sheetViews>
    <sheetView showGridLines="0" zoomScaleNormal="100" workbookViewId="0">
      <selection activeCell="B1" sqref="B1"/>
    </sheetView>
  </sheetViews>
  <sheetFormatPr defaultRowHeight="14.6" x14ac:dyDescent="0.4"/>
  <cols>
    <col min="2" max="2" width="40" style="1" customWidth="1"/>
    <col min="3" max="3" width="15.765625" bestFit="1" customWidth="1"/>
    <col min="4" max="10" width="17" customWidth="1"/>
  </cols>
  <sheetData>
    <row r="1" spans="1:10" ht="17.600000000000001" x14ac:dyDescent="0.4">
      <c r="B1" s="126"/>
      <c r="C1" s="126"/>
      <c r="D1" s="126"/>
      <c r="E1" s="126"/>
      <c r="F1" s="104" t="s">
        <v>155</v>
      </c>
      <c r="G1" s="126"/>
      <c r="H1" s="126"/>
      <c r="I1" s="126"/>
      <c r="J1" s="126"/>
    </row>
    <row r="2" spans="1:10" ht="17.600000000000001" x14ac:dyDescent="0.4">
      <c r="B2" s="126"/>
      <c r="C2" s="126"/>
      <c r="D2" s="126"/>
      <c r="E2" s="126"/>
      <c r="F2" s="104" t="s">
        <v>66</v>
      </c>
      <c r="G2" s="126"/>
      <c r="H2" s="126"/>
      <c r="I2" s="126"/>
      <c r="J2" s="126"/>
    </row>
    <row r="3" spans="1:10" ht="37.5" customHeight="1" x14ac:dyDescent="0.4">
      <c r="B3" s="230"/>
      <c r="C3" s="230"/>
      <c r="D3" s="230"/>
      <c r="E3" s="230"/>
      <c r="F3" s="107" t="str">
        <f>'Table of Contents and Notes'!D4</f>
        <v>Enter Hospital Name Here</v>
      </c>
      <c r="G3" s="230"/>
      <c r="H3" s="230"/>
      <c r="I3" s="230"/>
      <c r="J3" s="230"/>
    </row>
    <row r="4" spans="1:10" ht="30" customHeight="1" x14ac:dyDescent="0.4">
      <c r="A4" s="14"/>
      <c r="B4" s="36"/>
      <c r="C4" s="36"/>
      <c r="D4" s="36"/>
      <c r="E4" s="36"/>
      <c r="F4" s="36"/>
      <c r="G4" s="36"/>
      <c r="H4" s="36"/>
      <c r="I4" s="36"/>
      <c r="J4" s="36"/>
    </row>
    <row r="5" spans="1:10" ht="15.45" thickBot="1" x14ac:dyDescent="0.45">
      <c r="A5" s="14"/>
      <c r="B5" s="36"/>
      <c r="C5" s="14"/>
      <c r="D5" s="14"/>
      <c r="E5" s="14"/>
      <c r="F5" s="14"/>
      <c r="G5" s="14"/>
      <c r="H5" s="14"/>
      <c r="I5" s="14"/>
      <c r="J5" s="14"/>
    </row>
    <row r="6" spans="1:10" ht="15" customHeight="1" x14ac:dyDescent="0.4">
      <c r="A6" s="234"/>
      <c r="B6" s="237"/>
      <c r="C6" s="243"/>
      <c r="D6" s="241"/>
      <c r="E6" s="231" t="s">
        <v>122</v>
      </c>
      <c r="F6" s="232"/>
      <c r="G6" s="232"/>
      <c r="H6" s="232"/>
      <c r="I6" s="232"/>
      <c r="J6" s="233"/>
    </row>
    <row r="7" spans="1:10" s="8" customFormat="1" ht="89.25" customHeight="1" x14ac:dyDescent="0.35">
      <c r="A7" s="236"/>
      <c r="B7" s="240" t="s">
        <v>119</v>
      </c>
      <c r="C7" s="244" t="s">
        <v>68</v>
      </c>
      <c r="D7" s="239" t="s">
        <v>192</v>
      </c>
      <c r="E7" s="245" t="str">
        <f>'7. RCC Reasonableness'!$A$7</f>
        <v>Enter Hospital Name Here</v>
      </c>
      <c r="F7" s="93" t="str">
        <f>'7. RCC Reasonableness'!$A$8</f>
        <v>Enter Comparable Hospital #1 Name</v>
      </c>
      <c r="G7" s="93" t="str">
        <f>'7. RCC Reasonableness'!$A$9</f>
        <v>Enter Comparable Hospital #2 Name</v>
      </c>
      <c r="H7" s="93" t="str">
        <f>'7. RCC Reasonableness'!$A$10</f>
        <v>Enter Comparable Hospital #3 Name</v>
      </c>
      <c r="I7" s="93" t="str">
        <f>'7. RCC Reasonableness'!$A$11</f>
        <v>Enter Comparable Hospital #4 Name</v>
      </c>
      <c r="J7" s="94" t="str">
        <f>'7. RCC Reasonableness'!$A$12</f>
        <v>Enter Comparable Hospital #5 Name</v>
      </c>
    </row>
    <row r="8" spans="1:10" ht="30.45" thickBot="1" x14ac:dyDescent="0.45">
      <c r="A8" s="235"/>
      <c r="B8" s="238"/>
      <c r="C8" s="242"/>
      <c r="D8" s="246" t="s">
        <v>193</v>
      </c>
      <c r="E8" s="95" t="s">
        <v>118</v>
      </c>
      <c r="F8" s="95" t="s">
        <v>118</v>
      </c>
      <c r="G8" s="95" t="s">
        <v>118</v>
      </c>
      <c r="H8" s="95" t="s">
        <v>118</v>
      </c>
      <c r="I8" s="95" t="s">
        <v>118</v>
      </c>
      <c r="J8" s="96" t="s">
        <v>118</v>
      </c>
    </row>
    <row r="9" spans="1:10" ht="15.45" x14ac:dyDescent="0.4">
      <c r="A9" s="97">
        <v>1</v>
      </c>
      <c r="B9" s="142" t="s">
        <v>101</v>
      </c>
      <c r="C9" s="143">
        <v>99281</v>
      </c>
      <c r="D9" s="159"/>
      <c r="E9" s="160"/>
      <c r="F9" s="161"/>
      <c r="G9" s="161"/>
      <c r="H9" s="161"/>
      <c r="I9" s="161"/>
      <c r="J9" s="162"/>
    </row>
    <row r="10" spans="1:10" ht="15.45" x14ac:dyDescent="0.4">
      <c r="A10" s="98">
        <f>+A9+1</f>
        <v>2</v>
      </c>
      <c r="B10" s="144" t="s">
        <v>102</v>
      </c>
      <c r="C10" s="145">
        <v>99282</v>
      </c>
      <c r="D10" s="147"/>
      <c r="E10" s="151"/>
      <c r="F10" s="149"/>
      <c r="G10" s="149"/>
      <c r="H10" s="149"/>
      <c r="I10" s="149"/>
      <c r="J10" s="150"/>
    </row>
    <row r="11" spans="1:10" ht="15.45" x14ac:dyDescent="0.4">
      <c r="A11" s="98">
        <f t="shared" ref="A11:A39" si="0">+A10+1</f>
        <v>3</v>
      </c>
      <c r="B11" s="144" t="s">
        <v>103</v>
      </c>
      <c r="C11" s="145">
        <v>99283</v>
      </c>
      <c r="D11" s="147"/>
      <c r="E11" s="151"/>
      <c r="F11" s="149"/>
      <c r="G11" s="149"/>
      <c r="H11" s="149"/>
      <c r="I11" s="149"/>
      <c r="J11" s="150"/>
    </row>
    <row r="12" spans="1:10" ht="15.45" x14ac:dyDescent="0.4">
      <c r="A12" s="98">
        <f t="shared" si="0"/>
        <v>4</v>
      </c>
      <c r="B12" s="144" t="s">
        <v>104</v>
      </c>
      <c r="C12" s="145">
        <v>99284</v>
      </c>
      <c r="D12" s="147"/>
      <c r="E12" s="151"/>
      <c r="F12" s="149"/>
      <c r="G12" s="149"/>
      <c r="H12" s="149"/>
      <c r="I12" s="149"/>
      <c r="J12" s="150"/>
    </row>
    <row r="13" spans="1:10" ht="15.45" x14ac:dyDescent="0.4">
      <c r="A13" s="98">
        <f t="shared" si="0"/>
        <v>5</v>
      </c>
      <c r="B13" s="144" t="s">
        <v>105</v>
      </c>
      <c r="C13" s="145">
        <v>99285</v>
      </c>
      <c r="D13" s="147"/>
      <c r="E13" s="151"/>
      <c r="F13" s="149"/>
      <c r="G13" s="149"/>
      <c r="H13" s="149"/>
      <c r="I13" s="149"/>
      <c r="J13" s="150"/>
    </row>
    <row r="14" spans="1:10" ht="15.45" x14ac:dyDescent="0.4">
      <c r="A14" s="98">
        <f t="shared" si="0"/>
        <v>6</v>
      </c>
      <c r="B14" s="146" t="s">
        <v>106</v>
      </c>
      <c r="C14" s="147"/>
      <c r="D14" s="147"/>
      <c r="E14" s="148"/>
      <c r="F14" s="149"/>
      <c r="G14" s="149"/>
      <c r="H14" s="149"/>
      <c r="I14" s="149"/>
      <c r="J14" s="150"/>
    </row>
    <row r="15" spans="1:10" ht="15.45" x14ac:dyDescent="0.4">
      <c r="A15" s="98">
        <f t="shared" si="0"/>
        <v>7</v>
      </c>
      <c r="B15" s="146" t="s">
        <v>106</v>
      </c>
      <c r="C15" s="147"/>
      <c r="D15" s="147"/>
      <c r="E15" s="151"/>
      <c r="F15" s="149"/>
      <c r="G15" s="149"/>
      <c r="H15" s="149"/>
      <c r="I15" s="149"/>
      <c r="J15" s="150"/>
    </row>
    <row r="16" spans="1:10" ht="15.45" x14ac:dyDescent="0.4">
      <c r="A16" s="98">
        <f t="shared" si="0"/>
        <v>8</v>
      </c>
      <c r="B16" s="146" t="s">
        <v>106</v>
      </c>
      <c r="C16" s="147"/>
      <c r="D16" s="147"/>
      <c r="E16" s="151"/>
      <c r="F16" s="149"/>
      <c r="G16" s="149"/>
      <c r="H16" s="149"/>
      <c r="I16" s="149"/>
      <c r="J16" s="150"/>
    </row>
    <row r="17" spans="1:10" ht="15.45" x14ac:dyDescent="0.4">
      <c r="A17" s="98">
        <f t="shared" si="0"/>
        <v>9</v>
      </c>
      <c r="B17" s="146" t="s">
        <v>106</v>
      </c>
      <c r="C17" s="147"/>
      <c r="D17" s="147"/>
      <c r="E17" s="151"/>
      <c r="F17" s="149"/>
      <c r="G17" s="149"/>
      <c r="H17" s="149"/>
      <c r="I17" s="149"/>
      <c r="J17" s="150"/>
    </row>
    <row r="18" spans="1:10" ht="15.45" x14ac:dyDescent="0.4">
      <c r="A18" s="98">
        <f t="shared" si="0"/>
        <v>10</v>
      </c>
      <c r="B18" s="146" t="s">
        <v>106</v>
      </c>
      <c r="C18" s="147"/>
      <c r="D18" s="147"/>
      <c r="E18" s="151"/>
      <c r="F18" s="149"/>
      <c r="G18" s="149"/>
      <c r="H18" s="149"/>
      <c r="I18" s="149"/>
      <c r="J18" s="150"/>
    </row>
    <row r="19" spans="1:10" ht="15.45" x14ac:dyDescent="0.4">
      <c r="A19" s="98">
        <f t="shared" si="0"/>
        <v>11</v>
      </c>
      <c r="B19" s="146" t="s">
        <v>106</v>
      </c>
      <c r="C19" s="147"/>
      <c r="D19" s="147"/>
      <c r="E19" s="151"/>
      <c r="F19" s="149"/>
      <c r="G19" s="149"/>
      <c r="H19" s="149"/>
      <c r="I19" s="149"/>
      <c r="J19" s="150"/>
    </row>
    <row r="20" spans="1:10" ht="15.45" x14ac:dyDescent="0.4">
      <c r="A20" s="98">
        <f t="shared" si="0"/>
        <v>12</v>
      </c>
      <c r="B20" s="146" t="s">
        <v>106</v>
      </c>
      <c r="C20" s="147"/>
      <c r="D20" s="147"/>
      <c r="E20" s="151"/>
      <c r="F20" s="149"/>
      <c r="G20" s="149"/>
      <c r="H20" s="149"/>
      <c r="I20" s="149"/>
      <c r="J20" s="150"/>
    </row>
    <row r="21" spans="1:10" ht="15.45" x14ac:dyDescent="0.4">
      <c r="A21" s="98">
        <f t="shared" si="0"/>
        <v>13</v>
      </c>
      <c r="B21" s="146" t="s">
        <v>106</v>
      </c>
      <c r="C21" s="147"/>
      <c r="D21" s="147"/>
      <c r="E21" s="151"/>
      <c r="F21" s="149"/>
      <c r="G21" s="149"/>
      <c r="H21" s="149"/>
      <c r="I21" s="149"/>
      <c r="J21" s="150"/>
    </row>
    <row r="22" spans="1:10" ht="15.45" x14ac:dyDescent="0.4">
      <c r="A22" s="98">
        <f t="shared" si="0"/>
        <v>14</v>
      </c>
      <c r="B22" s="146" t="s">
        <v>106</v>
      </c>
      <c r="C22" s="147"/>
      <c r="D22" s="147"/>
      <c r="E22" s="151"/>
      <c r="F22" s="149"/>
      <c r="G22" s="149"/>
      <c r="H22" s="149"/>
      <c r="I22" s="149"/>
      <c r="J22" s="150"/>
    </row>
    <row r="23" spans="1:10" ht="15.45" x14ac:dyDescent="0.4">
      <c r="A23" s="98">
        <f t="shared" si="0"/>
        <v>15</v>
      </c>
      <c r="B23" s="146" t="s">
        <v>106</v>
      </c>
      <c r="C23" s="147"/>
      <c r="D23" s="147"/>
      <c r="E23" s="151"/>
      <c r="F23" s="149"/>
      <c r="G23" s="149"/>
      <c r="H23" s="149"/>
      <c r="I23" s="149"/>
      <c r="J23" s="150"/>
    </row>
    <row r="24" spans="1:10" ht="15.45" x14ac:dyDescent="0.4">
      <c r="A24" s="98">
        <f t="shared" si="0"/>
        <v>16</v>
      </c>
      <c r="B24" s="146" t="s">
        <v>106</v>
      </c>
      <c r="C24" s="147"/>
      <c r="D24" s="147"/>
      <c r="E24" s="151"/>
      <c r="F24" s="149"/>
      <c r="G24" s="149"/>
      <c r="H24" s="149"/>
      <c r="I24" s="149"/>
      <c r="J24" s="150"/>
    </row>
    <row r="25" spans="1:10" ht="15.45" x14ac:dyDescent="0.4">
      <c r="A25" s="98">
        <f t="shared" si="0"/>
        <v>17</v>
      </c>
      <c r="B25" s="146" t="s">
        <v>106</v>
      </c>
      <c r="C25" s="147"/>
      <c r="D25" s="147"/>
      <c r="E25" s="151"/>
      <c r="F25" s="149"/>
      <c r="G25" s="149"/>
      <c r="H25" s="149"/>
      <c r="I25" s="149"/>
      <c r="J25" s="150"/>
    </row>
    <row r="26" spans="1:10" ht="15.45" x14ac:dyDescent="0.4">
      <c r="A26" s="98">
        <f t="shared" si="0"/>
        <v>18</v>
      </c>
      <c r="B26" s="146" t="s">
        <v>106</v>
      </c>
      <c r="C26" s="147"/>
      <c r="D26" s="147"/>
      <c r="E26" s="151"/>
      <c r="F26" s="149"/>
      <c r="G26" s="149"/>
      <c r="H26" s="149"/>
      <c r="I26" s="149"/>
      <c r="J26" s="150"/>
    </row>
    <row r="27" spans="1:10" ht="15.45" x14ac:dyDescent="0.4">
      <c r="A27" s="98">
        <f t="shared" si="0"/>
        <v>19</v>
      </c>
      <c r="B27" s="146" t="s">
        <v>106</v>
      </c>
      <c r="C27" s="147"/>
      <c r="D27" s="147"/>
      <c r="E27" s="151"/>
      <c r="F27" s="149"/>
      <c r="G27" s="149"/>
      <c r="H27" s="149"/>
      <c r="I27" s="149"/>
      <c r="J27" s="150"/>
    </row>
    <row r="28" spans="1:10" ht="15.45" x14ac:dyDescent="0.4">
      <c r="A28" s="98">
        <f t="shared" si="0"/>
        <v>20</v>
      </c>
      <c r="B28" s="146" t="s">
        <v>106</v>
      </c>
      <c r="C28" s="147"/>
      <c r="D28" s="147"/>
      <c r="E28" s="151"/>
      <c r="F28" s="149"/>
      <c r="G28" s="149"/>
      <c r="H28" s="149"/>
      <c r="I28" s="149"/>
      <c r="J28" s="150"/>
    </row>
    <row r="29" spans="1:10" ht="15.45" x14ac:dyDescent="0.4">
      <c r="A29" s="98">
        <f t="shared" si="0"/>
        <v>21</v>
      </c>
      <c r="B29" s="146" t="s">
        <v>120</v>
      </c>
      <c r="C29" s="147"/>
      <c r="D29" s="147"/>
      <c r="E29" s="149"/>
      <c r="F29" s="149"/>
      <c r="G29" s="149"/>
      <c r="H29" s="149"/>
      <c r="I29" s="149"/>
      <c r="J29" s="150"/>
    </row>
    <row r="30" spans="1:10" ht="15.45" x14ac:dyDescent="0.4">
      <c r="A30" s="98">
        <f t="shared" si="0"/>
        <v>22</v>
      </c>
      <c r="B30" s="146" t="s">
        <v>120</v>
      </c>
      <c r="C30" s="147"/>
      <c r="D30" s="147"/>
      <c r="E30" s="149"/>
      <c r="F30" s="149"/>
      <c r="G30" s="149"/>
      <c r="H30" s="149"/>
      <c r="I30" s="149"/>
      <c r="J30" s="150"/>
    </row>
    <row r="31" spans="1:10" ht="15.45" x14ac:dyDescent="0.4">
      <c r="A31" s="98">
        <f t="shared" si="0"/>
        <v>23</v>
      </c>
      <c r="B31" s="146" t="s">
        <v>120</v>
      </c>
      <c r="C31" s="147"/>
      <c r="D31" s="147"/>
      <c r="E31" s="149"/>
      <c r="F31" s="149"/>
      <c r="G31" s="149"/>
      <c r="H31" s="149"/>
      <c r="I31" s="149"/>
      <c r="J31" s="150"/>
    </row>
    <row r="32" spans="1:10" ht="15.45" x14ac:dyDescent="0.4">
      <c r="A32" s="98">
        <f t="shared" si="0"/>
        <v>24</v>
      </c>
      <c r="B32" s="146" t="s">
        <v>120</v>
      </c>
      <c r="C32" s="147"/>
      <c r="D32" s="147"/>
      <c r="E32" s="149"/>
      <c r="F32" s="149"/>
      <c r="G32" s="149"/>
      <c r="H32" s="149"/>
      <c r="I32" s="149"/>
      <c r="J32" s="150"/>
    </row>
    <row r="33" spans="1:10" ht="15.45" x14ac:dyDescent="0.4">
      <c r="A33" s="98">
        <f t="shared" si="0"/>
        <v>25</v>
      </c>
      <c r="B33" s="146" t="s">
        <v>120</v>
      </c>
      <c r="C33" s="147"/>
      <c r="D33" s="147"/>
      <c r="E33" s="149"/>
      <c r="F33" s="149"/>
      <c r="G33" s="149"/>
      <c r="H33" s="149"/>
      <c r="I33" s="149"/>
      <c r="J33" s="150"/>
    </row>
    <row r="34" spans="1:10" ht="15.45" x14ac:dyDescent="0.4">
      <c r="A34" s="98">
        <f t="shared" si="0"/>
        <v>26</v>
      </c>
      <c r="B34" s="146" t="s">
        <v>120</v>
      </c>
      <c r="C34" s="147"/>
      <c r="D34" s="147"/>
      <c r="E34" s="149"/>
      <c r="F34" s="149"/>
      <c r="G34" s="149"/>
      <c r="H34" s="149"/>
      <c r="I34" s="149"/>
      <c r="J34" s="150"/>
    </row>
    <row r="35" spans="1:10" ht="15.45" x14ac:dyDescent="0.4">
      <c r="A35" s="98">
        <f t="shared" si="0"/>
        <v>27</v>
      </c>
      <c r="B35" s="146" t="s">
        <v>120</v>
      </c>
      <c r="C35" s="147"/>
      <c r="D35" s="147"/>
      <c r="E35" s="149"/>
      <c r="F35" s="149"/>
      <c r="G35" s="149"/>
      <c r="H35" s="149"/>
      <c r="I35" s="149"/>
      <c r="J35" s="150"/>
    </row>
    <row r="36" spans="1:10" ht="15.45" x14ac:dyDescent="0.4">
      <c r="A36" s="98">
        <f t="shared" si="0"/>
        <v>28</v>
      </c>
      <c r="B36" s="146" t="s">
        <v>120</v>
      </c>
      <c r="C36" s="147"/>
      <c r="D36" s="147"/>
      <c r="E36" s="149"/>
      <c r="F36" s="149"/>
      <c r="G36" s="149"/>
      <c r="H36" s="149"/>
      <c r="I36" s="149"/>
      <c r="J36" s="150"/>
    </row>
    <row r="37" spans="1:10" ht="15.45" x14ac:dyDescent="0.4">
      <c r="A37" s="98">
        <f t="shared" si="0"/>
        <v>29</v>
      </c>
      <c r="B37" s="146" t="s">
        <v>120</v>
      </c>
      <c r="C37" s="147"/>
      <c r="D37" s="147"/>
      <c r="E37" s="149"/>
      <c r="F37" s="149"/>
      <c r="G37" s="149"/>
      <c r="H37" s="149"/>
      <c r="I37" s="149"/>
      <c r="J37" s="150"/>
    </row>
    <row r="38" spans="1:10" ht="15.45" x14ac:dyDescent="0.4">
      <c r="A38" s="98">
        <f t="shared" si="0"/>
        <v>30</v>
      </c>
      <c r="B38" s="146" t="s">
        <v>120</v>
      </c>
      <c r="C38" s="147"/>
      <c r="D38" s="147"/>
      <c r="E38" s="149"/>
      <c r="F38" s="149"/>
      <c r="G38" s="149"/>
      <c r="H38" s="149"/>
      <c r="I38" s="149"/>
      <c r="J38" s="150"/>
    </row>
    <row r="39" spans="1:10" ht="15.45" x14ac:dyDescent="0.4">
      <c r="A39" s="98">
        <f t="shared" si="0"/>
        <v>31</v>
      </c>
      <c r="B39" s="146" t="s">
        <v>120</v>
      </c>
      <c r="C39" s="147"/>
      <c r="D39" s="147"/>
      <c r="E39" s="149"/>
      <c r="F39" s="149"/>
      <c r="G39" s="149"/>
      <c r="H39" s="149"/>
      <c r="I39" s="149"/>
      <c r="J39" s="150"/>
    </row>
    <row r="40" spans="1:10" ht="15.45" x14ac:dyDescent="0.4">
      <c r="A40" s="98">
        <f t="shared" ref="A40:A103" si="1">+A39+1</f>
        <v>32</v>
      </c>
      <c r="B40" s="146" t="s">
        <v>120</v>
      </c>
      <c r="C40" s="147"/>
      <c r="D40" s="147"/>
      <c r="E40" s="149"/>
      <c r="F40" s="149"/>
      <c r="G40" s="149"/>
      <c r="H40" s="149"/>
      <c r="I40" s="149"/>
      <c r="J40" s="150"/>
    </row>
    <row r="41" spans="1:10" ht="15.45" x14ac:dyDescent="0.4">
      <c r="A41" s="98">
        <f t="shared" si="1"/>
        <v>33</v>
      </c>
      <c r="B41" s="146" t="s">
        <v>120</v>
      </c>
      <c r="C41" s="147"/>
      <c r="D41" s="147"/>
      <c r="E41" s="149"/>
      <c r="F41" s="149"/>
      <c r="G41" s="149"/>
      <c r="H41" s="149"/>
      <c r="I41" s="149"/>
      <c r="J41" s="150"/>
    </row>
    <row r="42" spans="1:10" ht="15.45" x14ac:dyDescent="0.4">
      <c r="A42" s="98">
        <f t="shared" si="1"/>
        <v>34</v>
      </c>
      <c r="B42" s="146" t="s">
        <v>120</v>
      </c>
      <c r="C42" s="147"/>
      <c r="D42" s="147"/>
      <c r="E42" s="149"/>
      <c r="F42" s="149"/>
      <c r="G42" s="149"/>
      <c r="H42" s="149"/>
      <c r="I42" s="149"/>
      <c r="J42" s="150"/>
    </row>
    <row r="43" spans="1:10" ht="15.45" x14ac:dyDescent="0.4">
      <c r="A43" s="98">
        <f t="shared" si="1"/>
        <v>35</v>
      </c>
      <c r="B43" s="146" t="s">
        <v>120</v>
      </c>
      <c r="C43" s="147"/>
      <c r="D43" s="147"/>
      <c r="E43" s="149"/>
      <c r="F43" s="149"/>
      <c r="G43" s="149"/>
      <c r="H43" s="149"/>
      <c r="I43" s="149"/>
      <c r="J43" s="150"/>
    </row>
    <row r="44" spans="1:10" ht="15.45" x14ac:dyDescent="0.4">
      <c r="A44" s="98">
        <f t="shared" si="1"/>
        <v>36</v>
      </c>
      <c r="B44" s="146" t="s">
        <v>120</v>
      </c>
      <c r="C44" s="147"/>
      <c r="D44" s="147"/>
      <c r="E44" s="149"/>
      <c r="F44" s="149"/>
      <c r="G44" s="149"/>
      <c r="H44" s="149"/>
      <c r="I44" s="149"/>
      <c r="J44" s="150"/>
    </row>
    <row r="45" spans="1:10" ht="15.45" x14ac:dyDescent="0.4">
      <c r="A45" s="98">
        <f t="shared" si="1"/>
        <v>37</v>
      </c>
      <c r="B45" s="146" t="s">
        <v>120</v>
      </c>
      <c r="C45" s="147"/>
      <c r="D45" s="147"/>
      <c r="E45" s="149"/>
      <c r="F45" s="149"/>
      <c r="G45" s="149"/>
      <c r="H45" s="149"/>
      <c r="I45" s="149"/>
      <c r="J45" s="150"/>
    </row>
    <row r="46" spans="1:10" ht="15.45" x14ac:dyDescent="0.4">
      <c r="A46" s="98">
        <f t="shared" si="1"/>
        <v>38</v>
      </c>
      <c r="B46" s="146" t="s">
        <v>120</v>
      </c>
      <c r="C46" s="147"/>
      <c r="D46" s="147"/>
      <c r="E46" s="149"/>
      <c r="F46" s="149"/>
      <c r="G46" s="149"/>
      <c r="H46" s="149"/>
      <c r="I46" s="149"/>
      <c r="J46" s="150"/>
    </row>
    <row r="47" spans="1:10" ht="15.45" x14ac:dyDescent="0.4">
      <c r="A47" s="98">
        <f t="shared" si="1"/>
        <v>39</v>
      </c>
      <c r="B47" s="146" t="s">
        <v>120</v>
      </c>
      <c r="C47" s="147"/>
      <c r="D47" s="147"/>
      <c r="E47" s="149"/>
      <c r="F47" s="149"/>
      <c r="G47" s="149"/>
      <c r="H47" s="149"/>
      <c r="I47" s="149"/>
      <c r="J47" s="150"/>
    </row>
    <row r="48" spans="1:10" ht="15.45" x14ac:dyDescent="0.4">
      <c r="A48" s="98">
        <f t="shared" si="1"/>
        <v>40</v>
      </c>
      <c r="B48" s="146" t="s">
        <v>120</v>
      </c>
      <c r="C48" s="147"/>
      <c r="D48" s="147"/>
      <c r="E48" s="149"/>
      <c r="F48" s="149"/>
      <c r="G48" s="149"/>
      <c r="H48" s="149"/>
      <c r="I48" s="149"/>
      <c r="J48" s="150"/>
    </row>
    <row r="49" spans="1:10" ht="15.45" x14ac:dyDescent="0.4">
      <c r="A49" s="98">
        <f t="shared" si="1"/>
        <v>41</v>
      </c>
      <c r="B49" s="146" t="s">
        <v>120</v>
      </c>
      <c r="C49" s="147"/>
      <c r="D49" s="147"/>
      <c r="E49" s="149"/>
      <c r="F49" s="149"/>
      <c r="G49" s="149"/>
      <c r="H49" s="149"/>
      <c r="I49" s="149"/>
      <c r="J49" s="150"/>
    </row>
    <row r="50" spans="1:10" ht="15.45" x14ac:dyDescent="0.4">
      <c r="A50" s="98">
        <f t="shared" si="1"/>
        <v>42</v>
      </c>
      <c r="B50" s="146" t="s">
        <v>120</v>
      </c>
      <c r="C50" s="147"/>
      <c r="D50" s="147"/>
      <c r="E50" s="149"/>
      <c r="F50" s="149"/>
      <c r="G50" s="149"/>
      <c r="H50" s="149"/>
      <c r="I50" s="149"/>
      <c r="J50" s="150"/>
    </row>
    <row r="51" spans="1:10" ht="15.45" x14ac:dyDescent="0.4">
      <c r="A51" s="98">
        <f t="shared" si="1"/>
        <v>43</v>
      </c>
      <c r="B51" s="146" t="s">
        <v>120</v>
      </c>
      <c r="C51" s="147"/>
      <c r="D51" s="147"/>
      <c r="E51" s="149"/>
      <c r="F51" s="149"/>
      <c r="G51" s="149"/>
      <c r="H51" s="149"/>
      <c r="I51" s="149"/>
      <c r="J51" s="150"/>
    </row>
    <row r="52" spans="1:10" ht="15.45" x14ac:dyDescent="0.4">
      <c r="A52" s="98">
        <f t="shared" si="1"/>
        <v>44</v>
      </c>
      <c r="B52" s="146" t="s">
        <v>120</v>
      </c>
      <c r="C52" s="147"/>
      <c r="D52" s="147"/>
      <c r="E52" s="149"/>
      <c r="F52" s="149"/>
      <c r="G52" s="149"/>
      <c r="H52" s="149"/>
      <c r="I52" s="149"/>
      <c r="J52" s="150"/>
    </row>
    <row r="53" spans="1:10" ht="15.45" x14ac:dyDescent="0.4">
      <c r="A53" s="98">
        <f t="shared" si="1"/>
        <v>45</v>
      </c>
      <c r="B53" s="146" t="s">
        <v>120</v>
      </c>
      <c r="C53" s="147"/>
      <c r="D53" s="147"/>
      <c r="E53" s="149"/>
      <c r="F53" s="149"/>
      <c r="G53" s="149"/>
      <c r="H53" s="149"/>
      <c r="I53" s="149"/>
      <c r="J53" s="150"/>
    </row>
    <row r="54" spans="1:10" ht="15.45" x14ac:dyDescent="0.4">
      <c r="A54" s="98">
        <f t="shared" si="1"/>
        <v>46</v>
      </c>
      <c r="B54" s="146" t="s">
        <v>120</v>
      </c>
      <c r="C54" s="147"/>
      <c r="D54" s="147"/>
      <c r="E54" s="149"/>
      <c r="F54" s="149"/>
      <c r="G54" s="149"/>
      <c r="H54" s="149"/>
      <c r="I54" s="149"/>
      <c r="J54" s="150"/>
    </row>
    <row r="55" spans="1:10" ht="15.45" x14ac:dyDescent="0.4">
      <c r="A55" s="98">
        <f t="shared" si="1"/>
        <v>47</v>
      </c>
      <c r="B55" s="146" t="s">
        <v>120</v>
      </c>
      <c r="C55" s="147"/>
      <c r="D55" s="147"/>
      <c r="E55" s="149"/>
      <c r="F55" s="149"/>
      <c r="G55" s="149"/>
      <c r="H55" s="149"/>
      <c r="I55" s="149"/>
      <c r="J55" s="150"/>
    </row>
    <row r="56" spans="1:10" ht="15.45" x14ac:dyDescent="0.4">
      <c r="A56" s="98">
        <f t="shared" si="1"/>
        <v>48</v>
      </c>
      <c r="B56" s="146" t="s">
        <v>120</v>
      </c>
      <c r="C56" s="147"/>
      <c r="D56" s="147"/>
      <c r="E56" s="149"/>
      <c r="F56" s="149"/>
      <c r="G56" s="149"/>
      <c r="H56" s="149"/>
      <c r="I56" s="149"/>
      <c r="J56" s="150"/>
    </row>
    <row r="57" spans="1:10" ht="15.45" x14ac:dyDescent="0.4">
      <c r="A57" s="98">
        <f t="shared" si="1"/>
        <v>49</v>
      </c>
      <c r="B57" s="146" t="s">
        <v>120</v>
      </c>
      <c r="C57" s="147"/>
      <c r="D57" s="147"/>
      <c r="E57" s="149"/>
      <c r="F57" s="149"/>
      <c r="G57" s="149"/>
      <c r="H57" s="149"/>
      <c r="I57" s="149"/>
      <c r="J57" s="150"/>
    </row>
    <row r="58" spans="1:10" ht="15.45" x14ac:dyDescent="0.4">
      <c r="A58" s="98">
        <f t="shared" si="1"/>
        <v>50</v>
      </c>
      <c r="B58" s="146" t="s">
        <v>120</v>
      </c>
      <c r="C58" s="147"/>
      <c r="D58" s="147"/>
      <c r="E58" s="149"/>
      <c r="F58" s="149"/>
      <c r="G58" s="149"/>
      <c r="H58" s="149"/>
      <c r="I58" s="149"/>
      <c r="J58" s="150"/>
    </row>
    <row r="59" spans="1:10" ht="15.45" x14ac:dyDescent="0.4">
      <c r="A59" s="98">
        <f t="shared" si="1"/>
        <v>51</v>
      </c>
      <c r="B59" s="146" t="s">
        <v>120</v>
      </c>
      <c r="C59" s="147"/>
      <c r="D59" s="147"/>
      <c r="E59" s="149"/>
      <c r="F59" s="149"/>
      <c r="G59" s="149"/>
      <c r="H59" s="149"/>
      <c r="I59" s="149"/>
      <c r="J59" s="150"/>
    </row>
    <row r="60" spans="1:10" ht="15.45" x14ac:dyDescent="0.4">
      <c r="A60" s="98">
        <f t="shared" si="1"/>
        <v>52</v>
      </c>
      <c r="B60" s="146" t="s">
        <v>120</v>
      </c>
      <c r="C60" s="147"/>
      <c r="D60" s="147"/>
      <c r="E60" s="149"/>
      <c r="F60" s="149"/>
      <c r="G60" s="149"/>
      <c r="H60" s="149"/>
      <c r="I60" s="149"/>
      <c r="J60" s="150"/>
    </row>
    <row r="61" spans="1:10" ht="15.45" x14ac:dyDescent="0.4">
      <c r="A61" s="98">
        <f t="shared" si="1"/>
        <v>53</v>
      </c>
      <c r="B61" s="146" t="s">
        <v>120</v>
      </c>
      <c r="C61" s="147"/>
      <c r="D61" s="147"/>
      <c r="E61" s="149"/>
      <c r="F61" s="149"/>
      <c r="G61" s="149"/>
      <c r="H61" s="149"/>
      <c r="I61" s="149"/>
      <c r="J61" s="150"/>
    </row>
    <row r="62" spans="1:10" ht="15.45" x14ac:dyDescent="0.4">
      <c r="A62" s="98">
        <f t="shared" si="1"/>
        <v>54</v>
      </c>
      <c r="B62" s="146" t="s">
        <v>120</v>
      </c>
      <c r="C62" s="147"/>
      <c r="D62" s="147"/>
      <c r="E62" s="149"/>
      <c r="F62" s="149"/>
      <c r="G62" s="149"/>
      <c r="H62" s="149"/>
      <c r="I62" s="149"/>
      <c r="J62" s="150"/>
    </row>
    <row r="63" spans="1:10" ht="15.45" x14ac:dyDescent="0.4">
      <c r="A63" s="98">
        <f t="shared" si="1"/>
        <v>55</v>
      </c>
      <c r="B63" s="146" t="s">
        <v>120</v>
      </c>
      <c r="C63" s="147"/>
      <c r="D63" s="147"/>
      <c r="E63" s="149"/>
      <c r="F63" s="149"/>
      <c r="G63" s="149"/>
      <c r="H63" s="149"/>
      <c r="I63" s="149"/>
      <c r="J63" s="150"/>
    </row>
    <row r="64" spans="1:10" ht="15.45" x14ac:dyDescent="0.4">
      <c r="A64" s="98">
        <f t="shared" si="1"/>
        <v>56</v>
      </c>
      <c r="B64" s="146" t="s">
        <v>120</v>
      </c>
      <c r="C64" s="147"/>
      <c r="D64" s="147"/>
      <c r="E64" s="149"/>
      <c r="F64" s="149"/>
      <c r="G64" s="149"/>
      <c r="H64" s="149"/>
      <c r="I64" s="149"/>
      <c r="J64" s="150"/>
    </row>
    <row r="65" spans="1:10" ht="15.45" x14ac:dyDescent="0.4">
      <c r="A65" s="98">
        <f t="shared" si="1"/>
        <v>57</v>
      </c>
      <c r="B65" s="146" t="s">
        <v>120</v>
      </c>
      <c r="C65" s="147"/>
      <c r="D65" s="147"/>
      <c r="E65" s="149"/>
      <c r="F65" s="149"/>
      <c r="G65" s="149"/>
      <c r="H65" s="149"/>
      <c r="I65" s="149"/>
      <c r="J65" s="150"/>
    </row>
    <row r="66" spans="1:10" ht="15.45" x14ac:dyDescent="0.4">
      <c r="A66" s="98">
        <f t="shared" si="1"/>
        <v>58</v>
      </c>
      <c r="B66" s="146" t="s">
        <v>120</v>
      </c>
      <c r="C66" s="147"/>
      <c r="D66" s="147"/>
      <c r="E66" s="149"/>
      <c r="F66" s="149"/>
      <c r="G66" s="149"/>
      <c r="H66" s="149"/>
      <c r="I66" s="149"/>
      <c r="J66" s="150"/>
    </row>
    <row r="67" spans="1:10" ht="15.45" x14ac:dyDescent="0.4">
      <c r="A67" s="98">
        <f t="shared" si="1"/>
        <v>59</v>
      </c>
      <c r="B67" s="146" t="s">
        <v>120</v>
      </c>
      <c r="C67" s="147"/>
      <c r="D67" s="147"/>
      <c r="E67" s="149"/>
      <c r="F67" s="149"/>
      <c r="G67" s="149"/>
      <c r="H67" s="149"/>
      <c r="I67" s="149"/>
      <c r="J67" s="150"/>
    </row>
    <row r="68" spans="1:10" ht="15.45" x14ac:dyDescent="0.4">
      <c r="A68" s="98">
        <f t="shared" si="1"/>
        <v>60</v>
      </c>
      <c r="B68" s="146" t="s">
        <v>120</v>
      </c>
      <c r="C68" s="147"/>
      <c r="D68" s="147"/>
      <c r="E68" s="149"/>
      <c r="F68" s="149"/>
      <c r="G68" s="149"/>
      <c r="H68" s="149"/>
      <c r="I68" s="149"/>
      <c r="J68" s="150"/>
    </row>
    <row r="69" spans="1:10" ht="15.45" x14ac:dyDescent="0.4">
      <c r="A69" s="98">
        <f t="shared" si="1"/>
        <v>61</v>
      </c>
      <c r="B69" s="146" t="s">
        <v>120</v>
      </c>
      <c r="C69" s="147"/>
      <c r="D69" s="147"/>
      <c r="E69" s="149"/>
      <c r="F69" s="149"/>
      <c r="G69" s="149"/>
      <c r="H69" s="149"/>
      <c r="I69" s="149"/>
      <c r="J69" s="150"/>
    </row>
    <row r="70" spans="1:10" ht="15.45" x14ac:dyDescent="0.4">
      <c r="A70" s="98">
        <f t="shared" si="1"/>
        <v>62</v>
      </c>
      <c r="B70" s="146" t="s">
        <v>120</v>
      </c>
      <c r="C70" s="147"/>
      <c r="D70" s="147"/>
      <c r="E70" s="149"/>
      <c r="F70" s="149"/>
      <c r="G70" s="149"/>
      <c r="H70" s="149"/>
      <c r="I70" s="149"/>
      <c r="J70" s="150"/>
    </row>
    <row r="71" spans="1:10" ht="15.45" x14ac:dyDescent="0.4">
      <c r="A71" s="98">
        <f t="shared" si="1"/>
        <v>63</v>
      </c>
      <c r="B71" s="146" t="s">
        <v>120</v>
      </c>
      <c r="C71" s="147"/>
      <c r="D71" s="147"/>
      <c r="E71" s="149"/>
      <c r="F71" s="149"/>
      <c r="G71" s="149"/>
      <c r="H71" s="149"/>
      <c r="I71" s="149"/>
      <c r="J71" s="150"/>
    </row>
    <row r="72" spans="1:10" ht="15.45" x14ac:dyDescent="0.4">
      <c r="A72" s="98">
        <f t="shared" si="1"/>
        <v>64</v>
      </c>
      <c r="B72" s="146" t="s">
        <v>120</v>
      </c>
      <c r="C72" s="147"/>
      <c r="D72" s="147"/>
      <c r="E72" s="149"/>
      <c r="F72" s="149"/>
      <c r="G72" s="149"/>
      <c r="H72" s="149"/>
      <c r="I72" s="149"/>
      <c r="J72" s="150"/>
    </row>
    <row r="73" spans="1:10" ht="15.45" x14ac:dyDescent="0.4">
      <c r="A73" s="98">
        <f t="shared" si="1"/>
        <v>65</v>
      </c>
      <c r="B73" s="146" t="s">
        <v>120</v>
      </c>
      <c r="C73" s="147"/>
      <c r="D73" s="147"/>
      <c r="E73" s="149"/>
      <c r="F73" s="149"/>
      <c r="G73" s="149"/>
      <c r="H73" s="149"/>
      <c r="I73" s="149"/>
      <c r="J73" s="150"/>
    </row>
    <row r="74" spans="1:10" ht="15.45" x14ac:dyDescent="0.4">
      <c r="A74" s="98">
        <f t="shared" si="1"/>
        <v>66</v>
      </c>
      <c r="B74" s="146" t="s">
        <v>120</v>
      </c>
      <c r="C74" s="147"/>
      <c r="D74" s="147"/>
      <c r="E74" s="149"/>
      <c r="F74" s="149"/>
      <c r="G74" s="149"/>
      <c r="H74" s="149"/>
      <c r="I74" s="149"/>
      <c r="J74" s="150"/>
    </row>
    <row r="75" spans="1:10" ht="15.45" x14ac:dyDescent="0.4">
      <c r="A75" s="98">
        <f t="shared" si="1"/>
        <v>67</v>
      </c>
      <c r="B75" s="146" t="s">
        <v>120</v>
      </c>
      <c r="C75" s="147"/>
      <c r="D75" s="147"/>
      <c r="E75" s="149"/>
      <c r="F75" s="149"/>
      <c r="G75" s="149"/>
      <c r="H75" s="149"/>
      <c r="I75" s="149"/>
      <c r="J75" s="150"/>
    </row>
    <row r="76" spans="1:10" ht="15.45" x14ac:dyDescent="0.4">
      <c r="A76" s="98">
        <f t="shared" si="1"/>
        <v>68</v>
      </c>
      <c r="B76" s="146" t="s">
        <v>120</v>
      </c>
      <c r="C76" s="147"/>
      <c r="D76" s="147"/>
      <c r="E76" s="149"/>
      <c r="F76" s="149"/>
      <c r="G76" s="149"/>
      <c r="H76" s="149"/>
      <c r="I76" s="149"/>
      <c r="J76" s="150"/>
    </row>
    <row r="77" spans="1:10" ht="15.45" x14ac:dyDescent="0.4">
      <c r="A77" s="98">
        <f t="shared" si="1"/>
        <v>69</v>
      </c>
      <c r="B77" s="146" t="s">
        <v>120</v>
      </c>
      <c r="C77" s="147"/>
      <c r="D77" s="147"/>
      <c r="E77" s="149"/>
      <c r="F77" s="149"/>
      <c r="G77" s="149"/>
      <c r="H77" s="149"/>
      <c r="I77" s="149"/>
      <c r="J77" s="150"/>
    </row>
    <row r="78" spans="1:10" ht="15.45" x14ac:dyDescent="0.4">
      <c r="A78" s="98">
        <f t="shared" si="1"/>
        <v>70</v>
      </c>
      <c r="B78" s="146" t="s">
        <v>120</v>
      </c>
      <c r="C78" s="147"/>
      <c r="D78" s="147"/>
      <c r="E78" s="149"/>
      <c r="F78" s="149"/>
      <c r="G78" s="149"/>
      <c r="H78" s="149"/>
      <c r="I78" s="149"/>
      <c r="J78" s="150"/>
    </row>
    <row r="79" spans="1:10" ht="15.45" x14ac:dyDescent="0.4">
      <c r="A79" s="98">
        <f t="shared" si="1"/>
        <v>71</v>
      </c>
      <c r="B79" s="146" t="s">
        <v>120</v>
      </c>
      <c r="C79" s="147"/>
      <c r="D79" s="147"/>
      <c r="E79" s="149"/>
      <c r="F79" s="149"/>
      <c r="G79" s="149"/>
      <c r="H79" s="149"/>
      <c r="I79" s="149"/>
      <c r="J79" s="150"/>
    </row>
    <row r="80" spans="1:10" ht="15.45" x14ac:dyDescent="0.4">
      <c r="A80" s="98">
        <f t="shared" si="1"/>
        <v>72</v>
      </c>
      <c r="B80" s="146" t="s">
        <v>120</v>
      </c>
      <c r="C80" s="147"/>
      <c r="D80" s="147"/>
      <c r="E80" s="149"/>
      <c r="F80" s="149"/>
      <c r="G80" s="149"/>
      <c r="H80" s="149"/>
      <c r="I80" s="149"/>
      <c r="J80" s="150"/>
    </row>
    <row r="81" spans="1:10" ht="15.45" x14ac:dyDescent="0.4">
      <c r="A81" s="98">
        <f t="shared" si="1"/>
        <v>73</v>
      </c>
      <c r="B81" s="146" t="s">
        <v>120</v>
      </c>
      <c r="C81" s="147"/>
      <c r="D81" s="147"/>
      <c r="E81" s="149"/>
      <c r="F81" s="149"/>
      <c r="G81" s="149"/>
      <c r="H81" s="149"/>
      <c r="I81" s="149"/>
      <c r="J81" s="150"/>
    </row>
    <row r="82" spans="1:10" ht="15.45" x14ac:dyDescent="0.4">
      <c r="A82" s="98">
        <f t="shared" si="1"/>
        <v>74</v>
      </c>
      <c r="B82" s="146" t="s">
        <v>120</v>
      </c>
      <c r="C82" s="147"/>
      <c r="D82" s="147"/>
      <c r="E82" s="149"/>
      <c r="F82" s="149"/>
      <c r="G82" s="149"/>
      <c r="H82" s="149"/>
      <c r="I82" s="149"/>
      <c r="J82" s="150"/>
    </row>
    <row r="83" spans="1:10" ht="15.45" x14ac:dyDescent="0.4">
      <c r="A83" s="98">
        <f t="shared" si="1"/>
        <v>75</v>
      </c>
      <c r="B83" s="146" t="s">
        <v>120</v>
      </c>
      <c r="C83" s="147"/>
      <c r="D83" s="147"/>
      <c r="E83" s="149"/>
      <c r="F83" s="149"/>
      <c r="G83" s="149"/>
      <c r="H83" s="149"/>
      <c r="I83" s="149"/>
      <c r="J83" s="150"/>
    </row>
    <row r="84" spans="1:10" ht="15.45" x14ac:dyDescent="0.4">
      <c r="A84" s="98">
        <f t="shared" si="1"/>
        <v>76</v>
      </c>
      <c r="B84" s="146" t="s">
        <v>120</v>
      </c>
      <c r="C84" s="147"/>
      <c r="D84" s="147"/>
      <c r="E84" s="149"/>
      <c r="F84" s="149"/>
      <c r="G84" s="149"/>
      <c r="H84" s="149"/>
      <c r="I84" s="149"/>
      <c r="J84" s="150"/>
    </row>
    <row r="85" spans="1:10" ht="15.45" x14ac:dyDescent="0.4">
      <c r="A85" s="98">
        <f t="shared" si="1"/>
        <v>77</v>
      </c>
      <c r="B85" s="146" t="s">
        <v>120</v>
      </c>
      <c r="C85" s="147"/>
      <c r="D85" s="147"/>
      <c r="E85" s="149"/>
      <c r="F85" s="149"/>
      <c r="G85" s="149"/>
      <c r="H85" s="149"/>
      <c r="I85" s="149"/>
      <c r="J85" s="150"/>
    </row>
    <row r="86" spans="1:10" ht="15.45" x14ac:dyDescent="0.4">
      <c r="A86" s="98">
        <f t="shared" si="1"/>
        <v>78</v>
      </c>
      <c r="B86" s="146" t="s">
        <v>120</v>
      </c>
      <c r="C86" s="147"/>
      <c r="D86" s="147"/>
      <c r="E86" s="149"/>
      <c r="F86" s="149"/>
      <c r="G86" s="149"/>
      <c r="H86" s="149"/>
      <c r="I86" s="149"/>
      <c r="J86" s="150"/>
    </row>
    <row r="87" spans="1:10" ht="15.45" x14ac:dyDescent="0.4">
      <c r="A87" s="98">
        <f t="shared" si="1"/>
        <v>79</v>
      </c>
      <c r="B87" s="146" t="s">
        <v>120</v>
      </c>
      <c r="C87" s="147"/>
      <c r="D87" s="147"/>
      <c r="E87" s="149"/>
      <c r="F87" s="149"/>
      <c r="G87" s="149"/>
      <c r="H87" s="149"/>
      <c r="I87" s="149"/>
      <c r="J87" s="150"/>
    </row>
    <row r="88" spans="1:10" ht="15.45" x14ac:dyDescent="0.4">
      <c r="A88" s="98">
        <f t="shared" si="1"/>
        <v>80</v>
      </c>
      <c r="B88" s="146" t="s">
        <v>120</v>
      </c>
      <c r="C88" s="147"/>
      <c r="D88" s="147"/>
      <c r="E88" s="149"/>
      <c r="F88" s="149"/>
      <c r="G88" s="149"/>
      <c r="H88" s="149"/>
      <c r="I88" s="149"/>
      <c r="J88" s="150"/>
    </row>
    <row r="89" spans="1:10" ht="15.45" x14ac:dyDescent="0.4">
      <c r="A89" s="98">
        <f t="shared" si="1"/>
        <v>81</v>
      </c>
      <c r="B89" s="146" t="s">
        <v>120</v>
      </c>
      <c r="C89" s="147"/>
      <c r="D89" s="147"/>
      <c r="E89" s="149"/>
      <c r="F89" s="149"/>
      <c r="G89" s="149"/>
      <c r="H89" s="149"/>
      <c r="I89" s="149"/>
      <c r="J89" s="150"/>
    </row>
    <row r="90" spans="1:10" ht="15.45" x14ac:dyDescent="0.4">
      <c r="A90" s="98">
        <f t="shared" si="1"/>
        <v>82</v>
      </c>
      <c r="B90" s="146" t="s">
        <v>120</v>
      </c>
      <c r="C90" s="147"/>
      <c r="D90" s="147"/>
      <c r="E90" s="149"/>
      <c r="F90" s="149"/>
      <c r="G90" s="149"/>
      <c r="H90" s="149"/>
      <c r="I90" s="149"/>
      <c r="J90" s="150"/>
    </row>
    <row r="91" spans="1:10" ht="15.45" x14ac:dyDescent="0.4">
      <c r="A91" s="98">
        <f t="shared" si="1"/>
        <v>83</v>
      </c>
      <c r="B91" s="146" t="s">
        <v>120</v>
      </c>
      <c r="C91" s="147"/>
      <c r="D91" s="147"/>
      <c r="E91" s="149"/>
      <c r="F91" s="149"/>
      <c r="G91" s="149"/>
      <c r="H91" s="149"/>
      <c r="I91" s="149"/>
      <c r="J91" s="150"/>
    </row>
    <row r="92" spans="1:10" ht="15.45" x14ac:dyDescent="0.4">
      <c r="A92" s="98">
        <f t="shared" si="1"/>
        <v>84</v>
      </c>
      <c r="B92" s="146" t="s">
        <v>120</v>
      </c>
      <c r="C92" s="147"/>
      <c r="D92" s="147"/>
      <c r="E92" s="149"/>
      <c r="F92" s="149"/>
      <c r="G92" s="149"/>
      <c r="H92" s="149"/>
      <c r="I92" s="149"/>
      <c r="J92" s="150"/>
    </row>
    <row r="93" spans="1:10" ht="15.45" x14ac:dyDescent="0.4">
      <c r="A93" s="98">
        <f t="shared" si="1"/>
        <v>85</v>
      </c>
      <c r="B93" s="146" t="s">
        <v>120</v>
      </c>
      <c r="C93" s="147"/>
      <c r="D93" s="147"/>
      <c r="E93" s="149"/>
      <c r="F93" s="149"/>
      <c r="G93" s="149"/>
      <c r="H93" s="149"/>
      <c r="I93" s="149"/>
      <c r="J93" s="150"/>
    </row>
    <row r="94" spans="1:10" ht="15.45" x14ac:dyDescent="0.4">
      <c r="A94" s="98">
        <f t="shared" si="1"/>
        <v>86</v>
      </c>
      <c r="B94" s="146" t="s">
        <v>120</v>
      </c>
      <c r="C94" s="147"/>
      <c r="D94" s="147"/>
      <c r="E94" s="149"/>
      <c r="F94" s="149"/>
      <c r="G94" s="149"/>
      <c r="H94" s="149"/>
      <c r="I94" s="149"/>
      <c r="J94" s="150"/>
    </row>
    <row r="95" spans="1:10" ht="15.45" x14ac:dyDescent="0.4">
      <c r="A95" s="98">
        <f t="shared" si="1"/>
        <v>87</v>
      </c>
      <c r="B95" s="146" t="s">
        <v>120</v>
      </c>
      <c r="C95" s="147"/>
      <c r="D95" s="147"/>
      <c r="E95" s="149"/>
      <c r="F95" s="149"/>
      <c r="G95" s="149"/>
      <c r="H95" s="149"/>
      <c r="I95" s="149"/>
      <c r="J95" s="150"/>
    </row>
    <row r="96" spans="1:10" ht="15.45" x14ac:dyDescent="0.4">
      <c r="A96" s="98">
        <f t="shared" si="1"/>
        <v>88</v>
      </c>
      <c r="B96" s="146" t="s">
        <v>120</v>
      </c>
      <c r="C96" s="147"/>
      <c r="D96" s="147"/>
      <c r="E96" s="149"/>
      <c r="F96" s="149"/>
      <c r="G96" s="149"/>
      <c r="H96" s="149"/>
      <c r="I96" s="149"/>
      <c r="J96" s="150"/>
    </row>
    <row r="97" spans="1:10" ht="15.45" x14ac:dyDescent="0.4">
      <c r="A97" s="98">
        <f t="shared" si="1"/>
        <v>89</v>
      </c>
      <c r="B97" s="146" t="s">
        <v>120</v>
      </c>
      <c r="C97" s="147"/>
      <c r="D97" s="147"/>
      <c r="E97" s="149"/>
      <c r="F97" s="149"/>
      <c r="G97" s="149"/>
      <c r="H97" s="149"/>
      <c r="I97" s="149"/>
      <c r="J97" s="150"/>
    </row>
    <row r="98" spans="1:10" ht="15.45" x14ac:dyDescent="0.4">
      <c r="A98" s="98">
        <f t="shared" si="1"/>
        <v>90</v>
      </c>
      <c r="B98" s="146" t="s">
        <v>120</v>
      </c>
      <c r="C98" s="147"/>
      <c r="D98" s="147"/>
      <c r="E98" s="149"/>
      <c r="F98" s="149"/>
      <c r="G98" s="149"/>
      <c r="H98" s="149"/>
      <c r="I98" s="149"/>
      <c r="J98" s="150"/>
    </row>
    <row r="99" spans="1:10" ht="15.45" x14ac:dyDescent="0.4">
      <c r="A99" s="98">
        <f t="shared" si="1"/>
        <v>91</v>
      </c>
      <c r="B99" s="146" t="s">
        <v>120</v>
      </c>
      <c r="C99" s="147"/>
      <c r="D99" s="147"/>
      <c r="E99" s="149"/>
      <c r="F99" s="149"/>
      <c r="G99" s="149"/>
      <c r="H99" s="149"/>
      <c r="I99" s="149"/>
      <c r="J99" s="150"/>
    </row>
    <row r="100" spans="1:10" ht="15.45" x14ac:dyDescent="0.4">
      <c r="A100" s="98">
        <f t="shared" si="1"/>
        <v>92</v>
      </c>
      <c r="B100" s="146" t="s">
        <v>120</v>
      </c>
      <c r="C100" s="147"/>
      <c r="D100" s="147"/>
      <c r="E100" s="149"/>
      <c r="F100" s="149"/>
      <c r="G100" s="149"/>
      <c r="H100" s="149"/>
      <c r="I100" s="149"/>
      <c r="J100" s="150"/>
    </row>
    <row r="101" spans="1:10" ht="15.45" x14ac:dyDescent="0.4">
      <c r="A101" s="98">
        <f t="shared" si="1"/>
        <v>93</v>
      </c>
      <c r="B101" s="146" t="s">
        <v>120</v>
      </c>
      <c r="C101" s="147"/>
      <c r="D101" s="147"/>
      <c r="E101" s="149"/>
      <c r="F101" s="149"/>
      <c r="G101" s="149"/>
      <c r="H101" s="149"/>
      <c r="I101" s="149"/>
      <c r="J101" s="150"/>
    </row>
    <row r="102" spans="1:10" ht="15.45" x14ac:dyDescent="0.4">
      <c r="A102" s="98">
        <f t="shared" si="1"/>
        <v>94</v>
      </c>
      <c r="B102" s="146" t="s">
        <v>120</v>
      </c>
      <c r="C102" s="147"/>
      <c r="D102" s="147"/>
      <c r="E102" s="149"/>
      <c r="F102" s="149"/>
      <c r="G102" s="149"/>
      <c r="H102" s="149"/>
      <c r="I102" s="149"/>
      <c r="J102" s="150"/>
    </row>
    <row r="103" spans="1:10" ht="15.45" x14ac:dyDescent="0.4">
      <c r="A103" s="98">
        <f t="shared" si="1"/>
        <v>95</v>
      </c>
      <c r="B103" s="146" t="s">
        <v>120</v>
      </c>
      <c r="C103" s="147"/>
      <c r="D103" s="147"/>
      <c r="E103" s="149"/>
      <c r="F103" s="149"/>
      <c r="G103" s="149"/>
      <c r="H103" s="149"/>
      <c r="I103" s="149"/>
      <c r="J103" s="150"/>
    </row>
    <row r="104" spans="1:10" ht="15.45" x14ac:dyDescent="0.4">
      <c r="A104" s="98">
        <f t="shared" ref="A104:A167" si="2">+A103+1</f>
        <v>96</v>
      </c>
      <c r="B104" s="146" t="s">
        <v>120</v>
      </c>
      <c r="C104" s="147"/>
      <c r="D104" s="147"/>
      <c r="E104" s="149"/>
      <c r="F104" s="149"/>
      <c r="G104" s="149"/>
      <c r="H104" s="149"/>
      <c r="I104" s="149"/>
      <c r="J104" s="150"/>
    </row>
    <row r="105" spans="1:10" ht="15.45" x14ac:dyDescent="0.4">
      <c r="A105" s="98">
        <f t="shared" si="2"/>
        <v>97</v>
      </c>
      <c r="B105" s="146" t="s">
        <v>120</v>
      </c>
      <c r="C105" s="147"/>
      <c r="D105" s="147"/>
      <c r="E105" s="149"/>
      <c r="F105" s="149"/>
      <c r="G105" s="149"/>
      <c r="H105" s="149"/>
      <c r="I105" s="149"/>
      <c r="J105" s="150"/>
    </row>
    <row r="106" spans="1:10" ht="15.45" x14ac:dyDescent="0.4">
      <c r="A106" s="98">
        <f t="shared" si="2"/>
        <v>98</v>
      </c>
      <c r="B106" s="146" t="s">
        <v>120</v>
      </c>
      <c r="C106" s="147"/>
      <c r="D106" s="147"/>
      <c r="E106" s="149"/>
      <c r="F106" s="149"/>
      <c r="G106" s="149"/>
      <c r="H106" s="149"/>
      <c r="I106" s="149"/>
      <c r="J106" s="150"/>
    </row>
    <row r="107" spans="1:10" ht="15.45" x14ac:dyDescent="0.4">
      <c r="A107" s="98">
        <f t="shared" si="2"/>
        <v>99</v>
      </c>
      <c r="B107" s="146" t="s">
        <v>120</v>
      </c>
      <c r="C107" s="147"/>
      <c r="D107" s="147"/>
      <c r="E107" s="149"/>
      <c r="F107" s="149"/>
      <c r="G107" s="149"/>
      <c r="H107" s="149"/>
      <c r="I107" s="149"/>
      <c r="J107" s="150"/>
    </row>
    <row r="108" spans="1:10" ht="15.45" x14ac:dyDescent="0.4">
      <c r="A108" s="98">
        <f t="shared" si="2"/>
        <v>100</v>
      </c>
      <c r="B108" s="146" t="s">
        <v>120</v>
      </c>
      <c r="C108" s="147"/>
      <c r="D108" s="147"/>
      <c r="E108" s="149"/>
      <c r="F108" s="149"/>
      <c r="G108" s="149"/>
      <c r="H108" s="149"/>
      <c r="I108" s="149"/>
      <c r="J108" s="150"/>
    </row>
    <row r="109" spans="1:10" ht="15.45" x14ac:dyDescent="0.4">
      <c r="A109" s="98">
        <f t="shared" si="2"/>
        <v>101</v>
      </c>
      <c r="B109" s="146" t="s">
        <v>120</v>
      </c>
      <c r="C109" s="147"/>
      <c r="D109" s="147"/>
      <c r="E109" s="149"/>
      <c r="F109" s="149"/>
      <c r="G109" s="149"/>
      <c r="H109" s="149"/>
      <c r="I109" s="149"/>
      <c r="J109" s="150"/>
    </row>
    <row r="110" spans="1:10" ht="15.45" x14ac:dyDescent="0.4">
      <c r="A110" s="98">
        <f t="shared" si="2"/>
        <v>102</v>
      </c>
      <c r="B110" s="146" t="s">
        <v>120</v>
      </c>
      <c r="C110" s="147"/>
      <c r="D110" s="147"/>
      <c r="E110" s="149"/>
      <c r="F110" s="149"/>
      <c r="G110" s="149"/>
      <c r="H110" s="149"/>
      <c r="I110" s="149"/>
      <c r="J110" s="150"/>
    </row>
    <row r="111" spans="1:10" ht="15.45" x14ac:dyDescent="0.4">
      <c r="A111" s="98">
        <f t="shared" si="2"/>
        <v>103</v>
      </c>
      <c r="B111" s="146" t="s">
        <v>120</v>
      </c>
      <c r="C111" s="147"/>
      <c r="D111" s="147"/>
      <c r="E111" s="149"/>
      <c r="F111" s="149"/>
      <c r="G111" s="149"/>
      <c r="H111" s="149"/>
      <c r="I111" s="149"/>
      <c r="J111" s="150"/>
    </row>
    <row r="112" spans="1:10" ht="15.45" x14ac:dyDescent="0.4">
      <c r="A112" s="98">
        <f t="shared" si="2"/>
        <v>104</v>
      </c>
      <c r="B112" s="146" t="s">
        <v>120</v>
      </c>
      <c r="C112" s="147"/>
      <c r="D112" s="147"/>
      <c r="E112" s="149"/>
      <c r="F112" s="149"/>
      <c r="G112" s="149"/>
      <c r="H112" s="149"/>
      <c r="I112" s="149"/>
      <c r="J112" s="150"/>
    </row>
    <row r="113" spans="1:10" ht="15.45" x14ac:dyDescent="0.4">
      <c r="A113" s="98">
        <f t="shared" si="2"/>
        <v>105</v>
      </c>
      <c r="B113" s="146" t="s">
        <v>120</v>
      </c>
      <c r="C113" s="147"/>
      <c r="D113" s="147"/>
      <c r="E113" s="149"/>
      <c r="F113" s="149"/>
      <c r="G113" s="149"/>
      <c r="H113" s="149"/>
      <c r="I113" s="149"/>
      <c r="J113" s="150"/>
    </row>
    <row r="114" spans="1:10" ht="15.45" x14ac:dyDescent="0.4">
      <c r="A114" s="98">
        <f t="shared" si="2"/>
        <v>106</v>
      </c>
      <c r="B114" s="146" t="s">
        <v>120</v>
      </c>
      <c r="C114" s="147"/>
      <c r="D114" s="147"/>
      <c r="E114" s="149"/>
      <c r="F114" s="149"/>
      <c r="G114" s="149"/>
      <c r="H114" s="149"/>
      <c r="I114" s="149"/>
      <c r="J114" s="150"/>
    </row>
    <row r="115" spans="1:10" ht="15.45" x14ac:dyDescent="0.4">
      <c r="A115" s="98">
        <f t="shared" si="2"/>
        <v>107</v>
      </c>
      <c r="B115" s="146" t="s">
        <v>120</v>
      </c>
      <c r="C115" s="147"/>
      <c r="D115" s="147"/>
      <c r="E115" s="149"/>
      <c r="F115" s="149"/>
      <c r="G115" s="149"/>
      <c r="H115" s="149"/>
      <c r="I115" s="149"/>
      <c r="J115" s="150"/>
    </row>
    <row r="116" spans="1:10" ht="15.45" x14ac:dyDescent="0.4">
      <c r="A116" s="98">
        <f t="shared" si="2"/>
        <v>108</v>
      </c>
      <c r="B116" s="146" t="s">
        <v>120</v>
      </c>
      <c r="C116" s="147"/>
      <c r="D116" s="147"/>
      <c r="E116" s="149"/>
      <c r="F116" s="149"/>
      <c r="G116" s="149"/>
      <c r="H116" s="149"/>
      <c r="I116" s="149"/>
      <c r="J116" s="150"/>
    </row>
    <row r="117" spans="1:10" ht="15.45" x14ac:dyDescent="0.4">
      <c r="A117" s="98">
        <f t="shared" si="2"/>
        <v>109</v>
      </c>
      <c r="B117" s="146" t="s">
        <v>120</v>
      </c>
      <c r="C117" s="147"/>
      <c r="D117" s="147"/>
      <c r="E117" s="149"/>
      <c r="F117" s="149"/>
      <c r="G117" s="149"/>
      <c r="H117" s="149"/>
      <c r="I117" s="149"/>
      <c r="J117" s="150"/>
    </row>
    <row r="118" spans="1:10" ht="15.45" x14ac:dyDescent="0.4">
      <c r="A118" s="98">
        <f t="shared" si="2"/>
        <v>110</v>
      </c>
      <c r="B118" s="146" t="s">
        <v>120</v>
      </c>
      <c r="C118" s="147"/>
      <c r="D118" s="147"/>
      <c r="E118" s="149"/>
      <c r="F118" s="149"/>
      <c r="G118" s="149"/>
      <c r="H118" s="149"/>
      <c r="I118" s="149"/>
      <c r="J118" s="150"/>
    </row>
    <row r="119" spans="1:10" ht="15.45" x14ac:dyDescent="0.4">
      <c r="A119" s="98">
        <f t="shared" si="2"/>
        <v>111</v>
      </c>
      <c r="B119" s="146" t="s">
        <v>120</v>
      </c>
      <c r="C119" s="147"/>
      <c r="D119" s="147"/>
      <c r="E119" s="149"/>
      <c r="F119" s="149"/>
      <c r="G119" s="149"/>
      <c r="H119" s="149"/>
      <c r="I119" s="149"/>
      <c r="J119" s="150"/>
    </row>
    <row r="120" spans="1:10" ht="15.45" x14ac:dyDescent="0.4">
      <c r="A120" s="98">
        <f t="shared" si="2"/>
        <v>112</v>
      </c>
      <c r="B120" s="146" t="s">
        <v>120</v>
      </c>
      <c r="C120" s="147"/>
      <c r="D120" s="147"/>
      <c r="E120" s="149"/>
      <c r="F120" s="149"/>
      <c r="G120" s="149"/>
      <c r="H120" s="149"/>
      <c r="I120" s="149"/>
      <c r="J120" s="150"/>
    </row>
    <row r="121" spans="1:10" ht="15.45" x14ac:dyDescent="0.4">
      <c r="A121" s="98">
        <f t="shared" si="2"/>
        <v>113</v>
      </c>
      <c r="B121" s="146" t="s">
        <v>120</v>
      </c>
      <c r="C121" s="147"/>
      <c r="D121" s="147"/>
      <c r="E121" s="149"/>
      <c r="F121" s="149"/>
      <c r="G121" s="149"/>
      <c r="H121" s="149"/>
      <c r="I121" s="149"/>
      <c r="J121" s="150"/>
    </row>
    <row r="122" spans="1:10" ht="15.45" x14ac:dyDescent="0.4">
      <c r="A122" s="98">
        <f t="shared" si="2"/>
        <v>114</v>
      </c>
      <c r="B122" s="146" t="s">
        <v>120</v>
      </c>
      <c r="C122" s="147"/>
      <c r="D122" s="147"/>
      <c r="E122" s="149"/>
      <c r="F122" s="149"/>
      <c r="G122" s="149"/>
      <c r="H122" s="149"/>
      <c r="I122" s="149"/>
      <c r="J122" s="150"/>
    </row>
    <row r="123" spans="1:10" ht="15.45" x14ac:dyDescent="0.4">
      <c r="A123" s="98">
        <f t="shared" si="2"/>
        <v>115</v>
      </c>
      <c r="B123" s="146" t="s">
        <v>120</v>
      </c>
      <c r="C123" s="147"/>
      <c r="D123" s="147"/>
      <c r="E123" s="149"/>
      <c r="F123" s="149"/>
      <c r="G123" s="149"/>
      <c r="H123" s="149"/>
      <c r="I123" s="149"/>
      <c r="J123" s="150"/>
    </row>
    <row r="124" spans="1:10" ht="15.45" x14ac:dyDescent="0.4">
      <c r="A124" s="98">
        <f t="shared" si="2"/>
        <v>116</v>
      </c>
      <c r="B124" s="146" t="s">
        <v>120</v>
      </c>
      <c r="C124" s="147"/>
      <c r="D124" s="147"/>
      <c r="E124" s="149"/>
      <c r="F124" s="149"/>
      <c r="G124" s="149"/>
      <c r="H124" s="149"/>
      <c r="I124" s="149"/>
      <c r="J124" s="150"/>
    </row>
    <row r="125" spans="1:10" ht="15.45" x14ac:dyDescent="0.4">
      <c r="A125" s="98">
        <f t="shared" si="2"/>
        <v>117</v>
      </c>
      <c r="B125" s="146" t="s">
        <v>120</v>
      </c>
      <c r="C125" s="147"/>
      <c r="D125" s="147"/>
      <c r="E125" s="149"/>
      <c r="F125" s="149"/>
      <c r="G125" s="149"/>
      <c r="H125" s="149"/>
      <c r="I125" s="149"/>
      <c r="J125" s="150"/>
    </row>
    <row r="126" spans="1:10" ht="15.45" x14ac:dyDescent="0.4">
      <c r="A126" s="98">
        <f t="shared" si="2"/>
        <v>118</v>
      </c>
      <c r="B126" s="146" t="s">
        <v>120</v>
      </c>
      <c r="C126" s="147"/>
      <c r="D126" s="147"/>
      <c r="E126" s="149"/>
      <c r="F126" s="149"/>
      <c r="G126" s="149"/>
      <c r="H126" s="149"/>
      <c r="I126" s="149"/>
      <c r="J126" s="150"/>
    </row>
    <row r="127" spans="1:10" ht="15.45" x14ac:dyDescent="0.4">
      <c r="A127" s="98">
        <f t="shared" si="2"/>
        <v>119</v>
      </c>
      <c r="B127" s="146" t="s">
        <v>120</v>
      </c>
      <c r="C127" s="147"/>
      <c r="D127" s="147"/>
      <c r="E127" s="149"/>
      <c r="F127" s="149"/>
      <c r="G127" s="149"/>
      <c r="H127" s="149"/>
      <c r="I127" s="149"/>
      <c r="J127" s="150"/>
    </row>
    <row r="128" spans="1:10" ht="15.45" x14ac:dyDescent="0.4">
      <c r="A128" s="98">
        <f t="shared" si="2"/>
        <v>120</v>
      </c>
      <c r="B128" s="146" t="s">
        <v>120</v>
      </c>
      <c r="C128" s="147"/>
      <c r="D128" s="147"/>
      <c r="E128" s="149"/>
      <c r="F128" s="149"/>
      <c r="G128" s="149"/>
      <c r="H128" s="149"/>
      <c r="I128" s="149"/>
      <c r="J128" s="150"/>
    </row>
    <row r="129" spans="1:10" ht="15.45" x14ac:dyDescent="0.4">
      <c r="A129" s="98">
        <f t="shared" si="2"/>
        <v>121</v>
      </c>
      <c r="B129" s="146" t="s">
        <v>120</v>
      </c>
      <c r="C129" s="147"/>
      <c r="D129" s="147"/>
      <c r="E129" s="149"/>
      <c r="F129" s="149"/>
      <c r="G129" s="149"/>
      <c r="H129" s="149"/>
      <c r="I129" s="149"/>
      <c r="J129" s="150"/>
    </row>
    <row r="130" spans="1:10" ht="15.45" x14ac:dyDescent="0.4">
      <c r="A130" s="98">
        <f t="shared" si="2"/>
        <v>122</v>
      </c>
      <c r="B130" s="146" t="s">
        <v>120</v>
      </c>
      <c r="C130" s="147"/>
      <c r="D130" s="147"/>
      <c r="E130" s="149"/>
      <c r="F130" s="149"/>
      <c r="G130" s="149"/>
      <c r="H130" s="149"/>
      <c r="I130" s="149"/>
      <c r="J130" s="150"/>
    </row>
    <row r="131" spans="1:10" ht="15.45" x14ac:dyDescent="0.4">
      <c r="A131" s="98">
        <f t="shared" si="2"/>
        <v>123</v>
      </c>
      <c r="B131" s="146" t="s">
        <v>120</v>
      </c>
      <c r="C131" s="147"/>
      <c r="D131" s="147"/>
      <c r="E131" s="149"/>
      <c r="F131" s="149"/>
      <c r="G131" s="149"/>
      <c r="H131" s="149"/>
      <c r="I131" s="149"/>
      <c r="J131" s="150"/>
    </row>
    <row r="132" spans="1:10" ht="15.45" x14ac:dyDescent="0.4">
      <c r="A132" s="98">
        <f t="shared" si="2"/>
        <v>124</v>
      </c>
      <c r="B132" s="146" t="s">
        <v>120</v>
      </c>
      <c r="C132" s="147"/>
      <c r="D132" s="147"/>
      <c r="E132" s="149"/>
      <c r="F132" s="149"/>
      <c r="G132" s="149"/>
      <c r="H132" s="149"/>
      <c r="I132" s="149"/>
      <c r="J132" s="150"/>
    </row>
    <row r="133" spans="1:10" ht="15.45" x14ac:dyDescent="0.4">
      <c r="A133" s="98">
        <f t="shared" si="2"/>
        <v>125</v>
      </c>
      <c r="B133" s="146" t="s">
        <v>120</v>
      </c>
      <c r="C133" s="147"/>
      <c r="D133" s="147"/>
      <c r="E133" s="149"/>
      <c r="F133" s="149"/>
      <c r="G133" s="149"/>
      <c r="H133" s="149"/>
      <c r="I133" s="149"/>
      <c r="J133" s="150"/>
    </row>
    <row r="134" spans="1:10" ht="15.45" x14ac:dyDescent="0.4">
      <c r="A134" s="98">
        <f t="shared" si="2"/>
        <v>126</v>
      </c>
      <c r="B134" s="146" t="s">
        <v>120</v>
      </c>
      <c r="C134" s="147"/>
      <c r="D134" s="147"/>
      <c r="E134" s="149"/>
      <c r="F134" s="149"/>
      <c r="G134" s="149"/>
      <c r="H134" s="149"/>
      <c r="I134" s="149"/>
      <c r="J134" s="150"/>
    </row>
    <row r="135" spans="1:10" ht="15.45" x14ac:dyDescent="0.4">
      <c r="A135" s="98">
        <f t="shared" si="2"/>
        <v>127</v>
      </c>
      <c r="B135" s="146" t="s">
        <v>120</v>
      </c>
      <c r="C135" s="147"/>
      <c r="D135" s="147"/>
      <c r="E135" s="149"/>
      <c r="F135" s="149"/>
      <c r="G135" s="149"/>
      <c r="H135" s="149"/>
      <c r="I135" s="149"/>
      <c r="J135" s="150"/>
    </row>
    <row r="136" spans="1:10" ht="15.45" x14ac:dyDescent="0.4">
      <c r="A136" s="98">
        <f t="shared" si="2"/>
        <v>128</v>
      </c>
      <c r="B136" s="146" t="s">
        <v>120</v>
      </c>
      <c r="C136" s="147"/>
      <c r="D136" s="147"/>
      <c r="E136" s="149"/>
      <c r="F136" s="149"/>
      <c r="G136" s="149"/>
      <c r="H136" s="149"/>
      <c r="I136" s="149"/>
      <c r="J136" s="150"/>
    </row>
    <row r="137" spans="1:10" ht="15.45" x14ac:dyDescent="0.4">
      <c r="A137" s="98">
        <f t="shared" si="2"/>
        <v>129</v>
      </c>
      <c r="B137" s="146" t="s">
        <v>120</v>
      </c>
      <c r="C137" s="147"/>
      <c r="D137" s="147"/>
      <c r="E137" s="149"/>
      <c r="F137" s="149"/>
      <c r="G137" s="149"/>
      <c r="H137" s="149"/>
      <c r="I137" s="149"/>
      <c r="J137" s="150"/>
    </row>
    <row r="138" spans="1:10" ht="15.45" x14ac:dyDescent="0.4">
      <c r="A138" s="98">
        <f t="shared" si="2"/>
        <v>130</v>
      </c>
      <c r="B138" s="146" t="s">
        <v>120</v>
      </c>
      <c r="C138" s="147"/>
      <c r="D138" s="147"/>
      <c r="E138" s="149"/>
      <c r="F138" s="149"/>
      <c r="G138" s="149"/>
      <c r="H138" s="149"/>
      <c r="I138" s="149"/>
      <c r="J138" s="150"/>
    </row>
    <row r="139" spans="1:10" ht="15.45" x14ac:dyDescent="0.4">
      <c r="A139" s="98">
        <f t="shared" si="2"/>
        <v>131</v>
      </c>
      <c r="B139" s="146" t="s">
        <v>120</v>
      </c>
      <c r="C139" s="147"/>
      <c r="D139" s="147"/>
      <c r="E139" s="149"/>
      <c r="F139" s="149"/>
      <c r="G139" s="149"/>
      <c r="H139" s="149"/>
      <c r="I139" s="149"/>
      <c r="J139" s="150"/>
    </row>
    <row r="140" spans="1:10" ht="15.45" x14ac:dyDescent="0.4">
      <c r="A140" s="98">
        <f t="shared" si="2"/>
        <v>132</v>
      </c>
      <c r="B140" s="146" t="s">
        <v>120</v>
      </c>
      <c r="C140" s="147"/>
      <c r="D140" s="147"/>
      <c r="E140" s="149"/>
      <c r="F140" s="149"/>
      <c r="G140" s="149"/>
      <c r="H140" s="149"/>
      <c r="I140" s="149"/>
      <c r="J140" s="150"/>
    </row>
    <row r="141" spans="1:10" ht="15.45" x14ac:dyDescent="0.4">
      <c r="A141" s="98">
        <f t="shared" si="2"/>
        <v>133</v>
      </c>
      <c r="B141" s="146" t="s">
        <v>120</v>
      </c>
      <c r="C141" s="147"/>
      <c r="D141" s="147"/>
      <c r="E141" s="149"/>
      <c r="F141" s="149"/>
      <c r="G141" s="149"/>
      <c r="H141" s="149"/>
      <c r="I141" s="149"/>
      <c r="J141" s="150"/>
    </row>
    <row r="142" spans="1:10" ht="15.45" x14ac:dyDescent="0.4">
      <c r="A142" s="98">
        <f t="shared" si="2"/>
        <v>134</v>
      </c>
      <c r="B142" s="146" t="s">
        <v>120</v>
      </c>
      <c r="C142" s="147"/>
      <c r="D142" s="147"/>
      <c r="E142" s="149"/>
      <c r="F142" s="149"/>
      <c r="G142" s="149"/>
      <c r="H142" s="149"/>
      <c r="I142" s="149"/>
      <c r="J142" s="150"/>
    </row>
    <row r="143" spans="1:10" ht="15.45" x14ac:dyDescent="0.4">
      <c r="A143" s="98">
        <f t="shared" si="2"/>
        <v>135</v>
      </c>
      <c r="B143" s="146" t="s">
        <v>120</v>
      </c>
      <c r="C143" s="147"/>
      <c r="D143" s="147"/>
      <c r="E143" s="149"/>
      <c r="F143" s="149"/>
      <c r="G143" s="149"/>
      <c r="H143" s="149"/>
      <c r="I143" s="149"/>
      <c r="J143" s="150"/>
    </row>
    <row r="144" spans="1:10" ht="15.45" x14ac:dyDescent="0.4">
      <c r="A144" s="98">
        <f t="shared" si="2"/>
        <v>136</v>
      </c>
      <c r="B144" s="146" t="s">
        <v>120</v>
      </c>
      <c r="C144" s="147"/>
      <c r="D144" s="147"/>
      <c r="E144" s="149"/>
      <c r="F144" s="149"/>
      <c r="G144" s="149"/>
      <c r="H144" s="149"/>
      <c r="I144" s="149"/>
      <c r="J144" s="150"/>
    </row>
    <row r="145" spans="1:10" ht="15.45" x14ac:dyDescent="0.4">
      <c r="A145" s="98">
        <f t="shared" si="2"/>
        <v>137</v>
      </c>
      <c r="B145" s="146" t="s">
        <v>120</v>
      </c>
      <c r="C145" s="147"/>
      <c r="D145" s="147"/>
      <c r="E145" s="149"/>
      <c r="F145" s="149"/>
      <c r="G145" s="149"/>
      <c r="H145" s="149"/>
      <c r="I145" s="149"/>
      <c r="J145" s="150"/>
    </row>
    <row r="146" spans="1:10" ht="15.45" x14ac:dyDescent="0.4">
      <c r="A146" s="98">
        <f t="shared" si="2"/>
        <v>138</v>
      </c>
      <c r="B146" s="146" t="s">
        <v>120</v>
      </c>
      <c r="C146" s="147"/>
      <c r="D146" s="147"/>
      <c r="E146" s="149"/>
      <c r="F146" s="149"/>
      <c r="G146" s="149"/>
      <c r="H146" s="149"/>
      <c r="I146" s="149"/>
      <c r="J146" s="150"/>
    </row>
    <row r="147" spans="1:10" ht="15.45" x14ac:dyDescent="0.4">
      <c r="A147" s="98">
        <f t="shared" si="2"/>
        <v>139</v>
      </c>
      <c r="B147" s="146" t="s">
        <v>120</v>
      </c>
      <c r="C147" s="147"/>
      <c r="D147" s="147"/>
      <c r="E147" s="149"/>
      <c r="F147" s="149"/>
      <c r="G147" s="149"/>
      <c r="H147" s="149"/>
      <c r="I147" s="149"/>
      <c r="J147" s="150"/>
    </row>
    <row r="148" spans="1:10" ht="15.45" x14ac:dyDescent="0.4">
      <c r="A148" s="98">
        <f t="shared" si="2"/>
        <v>140</v>
      </c>
      <c r="B148" s="146" t="s">
        <v>120</v>
      </c>
      <c r="C148" s="147"/>
      <c r="D148" s="147"/>
      <c r="E148" s="149"/>
      <c r="F148" s="149"/>
      <c r="G148" s="149"/>
      <c r="H148" s="149"/>
      <c r="I148" s="149"/>
      <c r="J148" s="150"/>
    </row>
    <row r="149" spans="1:10" ht="15.45" x14ac:dyDescent="0.4">
      <c r="A149" s="98">
        <f t="shared" si="2"/>
        <v>141</v>
      </c>
      <c r="B149" s="146" t="s">
        <v>120</v>
      </c>
      <c r="C149" s="147"/>
      <c r="D149" s="147"/>
      <c r="E149" s="149"/>
      <c r="F149" s="149"/>
      <c r="G149" s="149"/>
      <c r="H149" s="149"/>
      <c r="I149" s="149"/>
      <c r="J149" s="150"/>
    </row>
    <row r="150" spans="1:10" ht="15.45" x14ac:dyDescent="0.4">
      <c r="A150" s="98">
        <f t="shared" si="2"/>
        <v>142</v>
      </c>
      <c r="B150" s="146" t="s">
        <v>120</v>
      </c>
      <c r="C150" s="147"/>
      <c r="D150" s="147"/>
      <c r="E150" s="149"/>
      <c r="F150" s="149"/>
      <c r="G150" s="149"/>
      <c r="H150" s="149"/>
      <c r="I150" s="149"/>
      <c r="J150" s="150"/>
    </row>
    <row r="151" spans="1:10" ht="15.45" x14ac:dyDescent="0.4">
      <c r="A151" s="98">
        <f t="shared" si="2"/>
        <v>143</v>
      </c>
      <c r="B151" s="146" t="s">
        <v>120</v>
      </c>
      <c r="C151" s="147"/>
      <c r="D151" s="147"/>
      <c r="E151" s="149"/>
      <c r="F151" s="149"/>
      <c r="G151" s="149"/>
      <c r="H151" s="149"/>
      <c r="I151" s="149"/>
      <c r="J151" s="150"/>
    </row>
    <row r="152" spans="1:10" ht="15.45" x14ac:dyDescent="0.4">
      <c r="A152" s="98">
        <f t="shared" si="2"/>
        <v>144</v>
      </c>
      <c r="B152" s="146" t="s">
        <v>120</v>
      </c>
      <c r="C152" s="147"/>
      <c r="D152" s="147"/>
      <c r="E152" s="149"/>
      <c r="F152" s="149"/>
      <c r="G152" s="149"/>
      <c r="H152" s="149"/>
      <c r="I152" s="149"/>
      <c r="J152" s="150"/>
    </row>
    <row r="153" spans="1:10" ht="15.45" x14ac:dyDescent="0.4">
      <c r="A153" s="98">
        <f t="shared" si="2"/>
        <v>145</v>
      </c>
      <c r="B153" s="146" t="s">
        <v>120</v>
      </c>
      <c r="C153" s="147"/>
      <c r="D153" s="147"/>
      <c r="E153" s="149"/>
      <c r="F153" s="149"/>
      <c r="G153" s="149"/>
      <c r="H153" s="149"/>
      <c r="I153" s="149"/>
      <c r="J153" s="150"/>
    </row>
    <row r="154" spans="1:10" ht="15.45" x14ac:dyDescent="0.4">
      <c r="A154" s="98">
        <f t="shared" si="2"/>
        <v>146</v>
      </c>
      <c r="B154" s="146" t="s">
        <v>120</v>
      </c>
      <c r="C154" s="147"/>
      <c r="D154" s="147"/>
      <c r="E154" s="149"/>
      <c r="F154" s="149"/>
      <c r="G154" s="149"/>
      <c r="H154" s="149"/>
      <c r="I154" s="149"/>
      <c r="J154" s="150"/>
    </row>
    <row r="155" spans="1:10" ht="15.45" x14ac:dyDescent="0.4">
      <c r="A155" s="98">
        <f t="shared" si="2"/>
        <v>147</v>
      </c>
      <c r="B155" s="146" t="s">
        <v>120</v>
      </c>
      <c r="C155" s="147"/>
      <c r="D155" s="147"/>
      <c r="E155" s="149"/>
      <c r="F155" s="149"/>
      <c r="G155" s="149"/>
      <c r="H155" s="149"/>
      <c r="I155" s="149"/>
      <c r="J155" s="150"/>
    </row>
    <row r="156" spans="1:10" ht="15.45" x14ac:dyDescent="0.4">
      <c r="A156" s="98">
        <f t="shared" si="2"/>
        <v>148</v>
      </c>
      <c r="B156" s="146" t="s">
        <v>120</v>
      </c>
      <c r="C156" s="147"/>
      <c r="D156" s="147"/>
      <c r="E156" s="149"/>
      <c r="F156" s="149"/>
      <c r="G156" s="149"/>
      <c r="H156" s="149"/>
      <c r="I156" s="149"/>
      <c r="J156" s="150"/>
    </row>
    <row r="157" spans="1:10" ht="15.45" x14ac:dyDescent="0.4">
      <c r="A157" s="98">
        <f t="shared" si="2"/>
        <v>149</v>
      </c>
      <c r="B157" s="146" t="s">
        <v>120</v>
      </c>
      <c r="C157" s="147"/>
      <c r="D157" s="147"/>
      <c r="E157" s="149"/>
      <c r="F157" s="149"/>
      <c r="G157" s="149"/>
      <c r="H157" s="149"/>
      <c r="I157" s="149"/>
      <c r="J157" s="150"/>
    </row>
    <row r="158" spans="1:10" ht="15.45" x14ac:dyDescent="0.4">
      <c r="A158" s="98">
        <f t="shared" si="2"/>
        <v>150</v>
      </c>
      <c r="B158" s="146" t="s">
        <v>120</v>
      </c>
      <c r="C158" s="147"/>
      <c r="D158" s="147"/>
      <c r="E158" s="149"/>
      <c r="F158" s="149"/>
      <c r="G158" s="149"/>
      <c r="H158" s="149"/>
      <c r="I158" s="149"/>
      <c r="J158" s="150"/>
    </row>
    <row r="159" spans="1:10" ht="15.45" x14ac:dyDescent="0.4">
      <c r="A159" s="98">
        <f t="shared" si="2"/>
        <v>151</v>
      </c>
      <c r="B159" s="146" t="s">
        <v>120</v>
      </c>
      <c r="C159" s="147"/>
      <c r="D159" s="147"/>
      <c r="E159" s="149"/>
      <c r="F159" s="149"/>
      <c r="G159" s="149"/>
      <c r="H159" s="149"/>
      <c r="I159" s="149"/>
      <c r="J159" s="150"/>
    </row>
    <row r="160" spans="1:10" ht="15.45" x14ac:dyDescent="0.4">
      <c r="A160" s="98">
        <f t="shared" si="2"/>
        <v>152</v>
      </c>
      <c r="B160" s="146" t="s">
        <v>120</v>
      </c>
      <c r="C160" s="147"/>
      <c r="D160" s="147"/>
      <c r="E160" s="149"/>
      <c r="F160" s="149"/>
      <c r="G160" s="149"/>
      <c r="H160" s="149"/>
      <c r="I160" s="149"/>
      <c r="J160" s="150"/>
    </row>
    <row r="161" spans="1:10" ht="15.45" x14ac:dyDescent="0.4">
      <c r="A161" s="98">
        <f t="shared" si="2"/>
        <v>153</v>
      </c>
      <c r="B161" s="146" t="s">
        <v>120</v>
      </c>
      <c r="C161" s="147"/>
      <c r="D161" s="147"/>
      <c r="E161" s="149"/>
      <c r="F161" s="149"/>
      <c r="G161" s="149"/>
      <c r="H161" s="149"/>
      <c r="I161" s="149"/>
      <c r="J161" s="150"/>
    </row>
    <row r="162" spans="1:10" ht="15.45" x14ac:dyDescent="0.4">
      <c r="A162" s="98">
        <f t="shared" si="2"/>
        <v>154</v>
      </c>
      <c r="B162" s="146" t="s">
        <v>120</v>
      </c>
      <c r="C162" s="147"/>
      <c r="D162" s="147"/>
      <c r="E162" s="149"/>
      <c r="F162" s="149"/>
      <c r="G162" s="149"/>
      <c r="H162" s="149"/>
      <c r="I162" s="149"/>
      <c r="J162" s="150"/>
    </row>
    <row r="163" spans="1:10" ht="15.45" x14ac:dyDescent="0.4">
      <c r="A163" s="98">
        <f t="shared" si="2"/>
        <v>155</v>
      </c>
      <c r="B163" s="146" t="s">
        <v>120</v>
      </c>
      <c r="C163" s="147"/>
      <c r="D163" s="147"/>
      <c r="E163" s="149"/>
      <c r="F163" s="149"/>
      <c r="G163" s="149"/>
      <c r="H163" s="149"/>
      <c r="I163" s="149"/>
      <c r="J163" s="150"/>
    </row>
    <row r="164" spans="1:10" ht="15.45" x14ac:dyDescent="0.4">
      <c r="A164" s="98">
        <f t="shared" si="2"/>
        <v>156</v>
      </c>
      <c r="B164" s="146" t="s">
        <v>120</v>
      </c>
      <c r="C164" s="147"/>
      <c r="D164" s="147"/>
      <c r="E164" s="149"/>
      <c r="F164" s="149"/>
      <c r="G164" s="149"/>
      <c r="H164" s="149"/>
      <c r="I164" s="149"/>
      <c r="J164" s="150"/>
    </row>
    <row r="165" spans="1:10" ht="15.45" x14ac:dyDescent="0.4">
      <c r="A165" s="98">
        <f t="shared" si="2"/>
        <v>157</v>
      </c>
      <c r="B165" s="146" t="s">
        <v>120</v>
      </c>
      <c r="C165" s="147"/>
      <c r="D165" s="147"/>
      <c r="E165" s="149"/>
      <c r="F165" s="149"/>
      <c r="G165" s="149"/>
      <c r="H165" s="149"/>
      <c r="I165" s="149"/>
      <c r="J165" s="150"/>
    </row>
    <row r="166" spans="1:10" ht="15.45" x14ac:dyDescent="0.4">
      <c r="A166" s="98">
        <f t="shared" si="2"/>
        <v>158</v>
      </c>
      <c r="B166" s="146" t="s">
        <v>120</v>
      </c>
      <c r="C166" s="147"/>
      <c r="D166" s="147"/>
      <c r="E166" s="149"/>
      <c r="F166" s="149"/>
      <c r="G166" s="149"/>
      <c r="H166" s="149"/>
      <c r="I166" s="149"/>
      <c r="J166" s="150"/>
    </row>
    <row r="167" spans="1:10" ht="15.45" x14ac:dyDescent="0.4">
      <c r="A167" s="98">
        <f t="shared" si="2"/>
        <v>159</v>
      </c>
      <c r="B167" s="146" t="s">
        <v>120</v>
      </c>
      <c r="C167" s="147"/>
      <c r="D167" s="147"/>
      <c r="E167" s="149"/>
      <c r="F167" s="149"/>
      <c r="G167" s="149"/>
      <c r="H167" s="149"/>
      <c r="I167" s="149"/>
      <c r="J167" s="150"/>
    </row>
    <row r="168" spans="1:10" ht="15.45" x14ac:dyDescent="0.4">
      <c r="A168" s="98">
        <f t="shared" ref="A168:A231" si="3">+A167+1</f>
        <v>160</v>
      </c>
      <c r="B168" s="146" t="s">
        <v>120</v>
      </c>
      <c r="C168" s="147"/>
      <c r="D168" s="147"/>
      <c r="E168" s="149"/>
      <c r="F168" s="149"/>
      <c r="G168" s="149"/>
      <c r="H168" s="149"/>
      <c r="I168" s="149"/>
      <c r="J168" s="150"/>
    </row>
    <row r="169" spans="1:10" ht="15.45" x14ac:dyDescent="0.4">
      <c r="A169" s="98">
        <f t="shared" si="3"/>
        <v>161</v>
      </c>
      <c r="B169" s="146" t="s">
        <v>120</v>
      </c>
      <c r="C169" s="147"/>
      <c r="D169" s="147"/>
      <c r="E169" s="149"/>
      <c r="F169" s="149"/>
      <c r="G169" s="149"/>
      <c r="H169" s="149"/>
      <c r="I169" s="149"/>
      <c r="J169" s="150"/>
    </row>
    <row r="170" spans="1:10" ht="15.45" x14ac:dyDescent="0.4">
      <c r="A170" s="98">
        <f t="shared" si="3"/>
        <v>162</v>
      </c>
      <c r="B170" s="146" t="s">
        <v>120</v>
      </c>
      <c r="C170" s="147"/>
      <c r="D170" s="147"/>
      <c r="E170" s="149"/>
      <c r="F170" s="149"/>
      <c r="G170" s="149"/>
      <c r="H170" s="149"/>
      <c r="I170" s="149"/>
      <c r="J170" s="150"/>
    </row>
    <row r="171" spans="1:10" ht="15.45" x14ac:dyDescent="0.4">
      <c r="A171" s="98">
        <f t="shared" si="3"/>
        <v>163</v>
      </c>
      <c r="B171" s="146" t="s">
        <v>120</v>
      </c>
      <c r="C171" s="147"/>
      <c r="D171" s="147"/>
      <c r="E171" s="149"/>
      <c r="F171" s="149"/>
      <c r="G171" s="149"/>
      <c r="H171" s="149"/>
      <c r="I171" s="149"/>
      <c r="J171" s="150"/>
    </row>
    <row r="172" spans="1:10" ht="15.45" x14ac:dyDescent="0.4">
      <c r="A172" s="98">
        <f t="shared" si="3"/>
        <v>164</v>
      </c>
      <c r="B172" s="146" t="s">
        <v>120</v>
      </c>
      <c r="C172" s="147"/>
      <c r="D172" s="147"/>
      <c r="E172" s="149"/>
      <c r="F172" s="149"/>
      <c r="G172" s="149"/>
      <c r="H172" s="149"/>
      <c r="I172" s="149"/>
      <c r="J172" s="150"/>
    </row>
    <row r="173" spans="1:10" ht="15.45" x14ac:dyDescent="0.4">
      <c r="A173" s="98">
        <f t="shared" si="3"/>
        <v>165</v>
      </c>
      <c r="B173" s="146" t="s">
        <v>120</v>
      </c>
      <c r="C173" s="147"/>
      <c r="D173" s="147"/>
      <c r="E173" s="149"/>
      <c r="F173" s="149"/>
      <c r="G173" s="149"/>
      <c r="H173" s="149"/>
      <c r="I173" s="149"/>
      <c r="J173" s="150"/>
    </row>
    <row r="174" spans="1:10" ht="15.45" x14ac:dyDescent="0.4">
      <c r="A174" s="98">
        <f t="shared" si="3"/>
        <v>166</v>
      </c>
      <c r="B174" s="146" t="s">
        <v>120</v>
      </c>
      <c r="C174" s="147"/>
      <c r="D174" s="147"/>
      <c r="E174" s="149"/>
      <c r="F174" s="149"/>
      <c r="G174" s="149"/>
      <c r="H174" s="149"/>
      <c r="I174" s="149"/>
      <c r="J174" s="150"/>
    </row>
    <row r="175" spans="1:10" ht="15.45" x14ac:dyDescent="0.4">
      <c r="A175" s="98">
        <f t="shared" si="3"/>
        <v>167</v>
      </c>
      <c r="B175" s="146" t="s">
        <v>120</v>
      </c>
      <c r="C175" s="147"/>
      <c r="D175" s="147"/>
      <c r="E175" s="149"/>
      <c r="F175" s="149"/>
      <c r="G175" s="149"/>
      <c r="H175" s="149"/>
      <c r="I175" s="149"/>
      <c r="J175" s="150"/>
    </row>
    <row r="176" spans="1:10" ht="15.45" x14ac:dyDescent="0.4">
      <c r="A176" s="98">
        <f t="shared" si="3"/>
        <v>168</v>
      </c>
      <c r="B176" s="146" t="s">
        <v>120</v>
      </c>
      <c r="C176" s="147"/>
      <c r="D176" s="147"/>
      <c r="E176" s="149"/>
      <c r="F176" s="149"/>
      <c r="G176" s="149"/>
      <c r="H176" s="149"/>
      <c r="I176" s="149"/>
      <c r="J176" s="150"/>
    </row>
    <row r="177" spans="1:10" ht="15.45" x14ac:dyDescent="0.4">
      <c r="A177" s="98">
        <f t="shared" si="3"/>
        <v>169</v>
      </c>
      <c r="B177" s="146" t="s">
        <v>120</v>
      </c>
      <c r="C177" s="147"/>
      <c r="D177" s="147"/>
      <c r="E177" s="149"/>
      <c r="F177" s="149"/>
      <c r="G177" s="149"/>
      <c r="H177" s="149"/>
      <c r="I177" s="149"/>
      <c r="J177" s="150"/>
    </row>
    <row r="178" spans="1:10" ht="15.45" x14ac:dyDescent="0.4">
      <c r="A178" s="98">
        <f t="shared" si="3"/>
        <v>170</v>
      </c>
      <c r="B178" s="146" t="s">
        <v>120</v>
      </c>
      <c r="C178" s="147"/>
      <c r="D178" s="147"/>
      <c r="E178" s="149"/>
      <c r="F178" s="149"/>
      <c r="G178" s="149"/>
      <c r="H178" s="149"/>
      <c r="I178" s="149"/>
      <c r="J178" s="150"/>
    </row>
    <row r="179" spans="1:10" ht="15.45" x14ac:dyDescent="0.4">
      <c r="A179" s="98">
        <f t="shared" si="3"/>
        <v>171</v>
      </c>
      <c r="B179" s="146" t="s">
        <v>120</v>
      </c>
      <c r="C179" s="147"/>
      <c r="D179" s="147"/>
      <c r="E179" s="149"/>
      <c r="F179" s="149"/>
      <c r="G179" s="149"/>
      <c r="H179" s="149"/>
      <c r="I179" s="149"/>
      <c r="J179" s="150"/>
    </row>
    <row r="180" spans="1:10" ht="15.45" x14ac:dyDescent="0.4">
      <c r="A180" s="98">
        <f t="shared" si="3"/>
        <v>172</v>
      </c>
      <c r="B180" s="146" t="s">
        <v>120</v>
      </c>
      <c r="C180" s="147"/>
      <c r="D180" s="147"/>
      <c r="E180" s="149"/>
      <c r="F180" s="149"/>
      <c r="G180" s="149"/>
      <c r="H180" s="149"/>
      <c r="I180" s="149"/>
      <c r="J180" s="150"/>
    </row>
    <row r="181" spans="1:10" ht="15.45" x14ac:dyDescent="0.4">
      <c r="A181" s="98">
        <f t="shared" si="3"/>
        <v>173</v>
      </c>
      <c r="B181" s="146" t="s">
        <v>120</v>
      </c>
      <c r="C181" s="147"/>
      <c r="D181" s="147"/>
      <c r="E181" s="149"/>
      <c r="F181" s="149"/>
      <c r="G181" s="149"/>
      <c r="H181" s="149"/>
      <c r="I181" s="149"/>
      <c r="J181" s="150"/>
    </row>
    <row r="182" spans="1:10" ht="15.45" x14ac:dyDescent="0.4">
      <c r="A182" s="98">
        <f t="shared" si="3"/>
        <v>174</v>
      </c>
      <c r="B182" s="146" t="s">
        <v>120</v>
      </c>
      <c r="C182" s="147"/>
      <c r="D182" s="147"/>
      <c r="E182" s="149"/>
      <c r="F182" s="149"/>
      <c r="G182" s="149"/>
      <c r="H182" s="149"/>
      <c r="I182" s="149"/>
      <c r="J182" s="150"/>
    </row>
    <row r="183" spans="1:10" ht="15.45" x14ac:dyDescent="0.4">
      <c r="A183" s="98">
        <f t="shared" si="3"/>
        <v>175</v>
      </c>
      <c r="B183" s="146" t="s">
        <v>120</v>
      </c>
      <c r="C183" s="147"/>
      <c r="D183" s="147"/>
      <c r="E183" s="149"/>
      <c r="F183" s="149"/>
      <c r="G183" s="149"/>
      <c r="H183" s="149"/>
      <c r="I183" s="149"/>
      <c r="J183" s="150"/>
    </row>
    <row r="184" spans="1:10" ht="15.45" x14ac:dyDescent="0.4">
      <c r="A184" s="98">
        <f t="shared" si="3"/>
        <v>176</v>
      </c>
      <c r="B184" s="146" t="s">
        <v>120</v>
      </c>
      <c r="C184" s="147"/>
      <c r="D184" s="147"/>
      <c r="E184" s="149"/>
      <c r="F184" s="149"/>
      <c r="G184" s="149"/>
      <c r="H184" s="149"/>
      <c r="I184" s="149"/>
      <c r="J184" s="150"/>
    </row>
    <row r="185" spans="1:10" ht="15.45" x14ac:dyDescent="0.4">
      <c r="A185" s="98">
        <f t="shared" si="3"/>
        <v>177</v>
      </c>
      <c r="B185" s="146" t="s">
        <v>120</v>
      </c>
      <c r="C185" s="147"/>
      <c r="D185" s="147"/>
      <c r="E185" s="149"/>
      <c r="F185" s="149"/>
      <c r="G185" s="149"/>
      <c r="H185" s="149"/>
      <c r="I185" s="149"/>
      <c r="J185" s="150"/>
    </row>
    <row r="186" spans="1:10" ht="15.45" x14ac:dyDescent="0.4">
      <c r="A186" s="98">
        <f t="shared" si="3"/>
        <v>178</v>
      </c>
      <c r="B186" s="146" t="s">
        <v>120</v>
      </c>
      <c r="C186" s="147"/>
      <c r="D186" s="147"/>
      <c r="E186" s="149"/>
      <c r="F186" s="149"/>
      <c r="G186" s="149"/>
      <c r="H186" s="149"/>
      <c r="I186" s="149"/>
      <c r="J186" s="150"/>
    </row>
    <row r="187" spans="1:10" ht="15.45" x14ac:dyDescent="0.4">
      <c r="A187" s="98">
        <f t="shared" si="3"/>
        <v>179</v>
      </c>
      <c r="B187" s="146" t="s">
        <v>120</v>
      </c>
      <c r="C187" s="147"/>
      <c r="D187" s="147"/>
      <c r="E187" s="149"/>
      <c r="F187" s="149"/>
      <c r="G187" s="149"/>
      <c r="H187" s="149"/>
      <c r="I187" s="149"/>
      <c r="J187" s="150"/>
    </row>
    <row r="188" spans="1:10" ht="15.45" x14ac:dyDescent="0.4">
      <c r="A188" s="98">
        <f t="shared" si="3"/>
        <v>180</v>
      </c>
      <c r="B188" s="146" t="s">
        <v>120</v>
      </c>
      <c r="C188" s="147"/>
      <c r="D188" s="147"/>
      <c r="E188" s="149"/>
      <c r="F188" s="149"/>
      <c r="G188" s="149"/>
      <c r="H188" s="149"/>
      <c r="I188" s="149"/>
      <c r="J188" s="150"/>
    </row>
    <row r="189" spans="1:10" ht="15.45" x14ac:dyDescent="0.4">
      <c r="A189" s="98">
        <f t="shared" si="3"/>
        <v>181</v>
      </c>
      <c r="B189" s="146" t="s">
        <v>120</v>
      </c>
      <c r="C189" s="147"/>
      <c r="D189" s="147"/>
      <c r="E189" s="149"/>
      <c r="F189" s="149"/>
      <c r="G189" s="149"/>
      <c r="H189" s="149"/>
      <c r="I189" s="149"/>
      <c r="J189" s="150"/>
    </row>
    <row r="190" spans="1:10" ht="15.45" x14ac:dyDescent="0.4">
      <c r="A190" s="98">
        <f t="shared" si="3"/>
        <v>182</v>
      </c>
      <c r="B190" s="146" t="s">
        <v>120</v>
      </c>
      <c r="C190" s="147"/>
      <c r="D190" s="147"/>
      <c r="E190" s="149"/>
      <c r="F190" s="149"/>
      <c r="G190" s="149"/>
      <c r="H190" s="149"/>
      <c r="I190" s="149"/>
      <c r="J190" s="150"/>
    </row>
    <row r="191" spans="1:10" ht="15.45" x14ac:dyDescent="0.4">
      <c r="A191" s="98">
        <f t="shared" si="3"/>
        <v>183</v>
      </c>
      <c r="B191" s="146" t="s">
        <v>120</v>
      </c>
      <c r="C191" s="147"/>
      <c r="D191" s="147"/>
      <c r="E191" s="149"/>
      <c r="F191" s="149"/>
      <c r="G191" s="149"/>
      <c r="H191" s="149"/>
      <c r="I191" s="149"/>
      <c r="J191" s="150"/>
    </row>
    <row r="192" spans="1:10" ht="15.45" x14ac:dyDescent="0.4">
      <c r="A192" s="98">
        <f t="shared" si="3"/>
        <v>184</v>
      </c>
      <c r="B192" s="146" t="s">
        <v>120</v>
      </c>
      <c r="C192" s="147"/>
      <c r="D192" s="147"/>
      <c r="E192" s="149"/>
      <c r="F192" s="149"/>
      <c r="G192" s="149"/>
      <c r="H192" s="149"/>
      <c r="I192" s="149"/>
      <c r="J192" s="150"/>
    </row>
    <row r="193" spans="1:10" ht="15.45" x14ac:dyDescent="0.4">
      <c r="A193" s="98">
        <f t="shared" si="3"/>
        <v>185</v>
      </c>
      <c r="B193" s="146" t="s">
        <v>120</v>
      </c>
      <c r="C193" s="147"/>
      <c r="D193" s="147"/>
      <c r="E193" s="149"/>
      <c r="F193" s="149"/>
      <c r="G193" s="149"/>
      <c r="H193" s="149"/>
      <c r="I193" s="149"/>
      <c r="J193" s="150"/>
    </row>
    <row r="194" spans="1:10" ht="15.45" x14ac:dyDescent="0.4">
      <c r="A194" s="98">
        <f t="shared" si="3"/>
        <v>186</v>
      </c>
      <c r="B194" s="146" t="s">
        <v>120</v>
      </c>
      <c r="C194" s="147"/>
      <c r="D194" s="147"/>
      <c r="E194" s="149"/>
      <c r="F194" s="149"/>
      <c r="G194" s="149"/>
      <c r="H194" s="149"/>
      <c r="I194" s="149"/>
      <c r="J194" s="150"/>
    </row>
    <row r="195" spans="1:10" ht="15.45" x14ac:dyDescent="0.4">
      <c r="A195" s="98">
        <f t="shared" si="3"/>
        <v>187</v>
      </c>
      <c r="B195" s="146" t="s">
        <v>120</v>
      </c>
      <c r="C195" s="147"/>
      <c r="D195" s="147"/>
      <c r="E195" s="149"/>
      <c r="F195" s="149"/>
      <c r="G195" s="149"/>
      <c r="H195" s="149"/>
      <c r="I195" s="149"/>
      <c r="J195" s="150"/>
    </row>
    <row r="196" spans="1:10" ht="15.45" x14ac:dyDescent="0.4">
      <c r="A196" s="98">
        <f t="shared" si="3"/>
        <v>188</v>
      </c>
      <c r="B196" s="146" t="s">
        <v>120</v>
      </c>
      <c r="C196" s="147"/>
      <c r="D196" s="147"/>
      <c r="E196" s="149"/>
      <c r="F196" s="149"/>
      <c r="G196" s="149"/>
      <c r="H196" s="149"/>
      <c r="I196" s="149"/>
      <c r="J196" s="150"/>
    </row>
    <row r="197" spans="1:10" ht="15.45" x14ac:dyDescent="0.4">
      <c r="A197" s="98">
        <f t="shared" si="3"/>
        <v>189</v>
      </c>
      <c r="B197" s="146" t="s">
        <v>120</v>
      </c>
      <c r="C197" s="147"/>
      <c r="D197" s="147"/>
      <c r="E197" s="149"/>
      <c r="F197" s="149"/>
      <c r="G197" s="149"/>
      <c r="H197" s="149"/>
      <c r="I197" s="149"/>
      <c r="J197" s="150"/>
    </row>
    <row r="198" spans="1:10" ht="15.45" x14ac:dyDescent="0.4">
      <c r="A198" s="98">
        <f t="shared" si="3"/>
        <v>190</v>
      </c>
      <c r="B198" s="146" t="s">
        <v>120</v>
      </c>
      <c r="C198" s="147"/>
      <c r="D198" s="147"/>
      <c r="E198" s="149"/>
      <c r="F198" s="149"/>
      <c r="G198" s="149"/>
      <c r="H198" s="149"/>
      <c r="I198" s="149"/>
      <c r="J198" s="150"/>
    </row>
    <row r="199" spans="1:10" ht="15.45" x14ac:dyDescent="0.4">
      <c r="A199" s="98">
        <f t="shared" si="3"/>
        <v>191</v>
      </c>
      <c r="B199" s="146" t="s">
        <v>120</v>
      </c>
      <c r="C199" s="147"/>
      <c r="D199" s="147"/>
      <c r="E199" s="149"/>
      <c r="F199" s="149"/>
      <c r="G199" s="149"/>
      <c r="H199" s="149"/>
      <c r="I199" s="149"/>
      <c r="J199" s="150"/>
    </row>
    <row r="200" spans="1:10" ht="15.45" x14ac:dyDescent="0.4">
      <c r="A200" s="98">
        <f t="shared" si="3"/>
        <v>192</v>
      </c>
      <c r="B200" s="146" t="s">
        <v>120</v>
      </c>
      <c r="C200" s="147"/>
      <c r="D200" s="147"/>
      <c r="E200" s="149"/>
      <c r="F200" s="149"/>
      <c r="G200" s="149"/>
      <c r="H200" s="149"/>
      <c r="I200" s="149"/>
      <c r="J200" s="150"/>
    </row>
    <row r="201" spans="1:10" ht="15.45" x14ac:dyDescent="0.4">
      <c r="A201" s="98">
        <f t="shared" si="3"/>
        <v>193</v>
      </c>
      <c r="B201" s="146" t="s">
        <v>120</v>
      </c>
      <c r="C201" s="147"/>
      <c r="D201" s="147"/>
      <c r="E201" s="149"/>
      <c r="F201" s="149"/>
      <c r="G201" s="149"/>
      <c r="H201" s="149"/>
      <c r="I201" s="149"/>
      <c r="J201" s="150"/>
    </row>
    <row r="202" spans="1:10" ht="15.45" x14ac:dyDescent="0.4">
      <c r="A202" s="98">
        <f t="shared" si="3"/>
        <v>194</v>
      </c>
      <c r="B202" s="146" t="s">
        <v>120</v>
      </c>
      <c r="C202" s="147"/>
      <c r="D202" s="147"/>
      <c r="E202" s="149"/>
      <c r="F202" s="149"/>
      <c r="G202" s="149"/>
      <c r="H202" s="149"/>
      <c r="I202" s="149"/>
      <c r="J202" s="150"/>
    </row>
    <row r="203" spans="1:10" ht="15.45" x14ac:dyDescent="0.4">
      <c r="A203" s="98">
        <f t="shared" si="3"/>
        <v>195</v>
      </c>
      <c r="B203" s="146" t="s">
        <v>120</v>
      </c>
      <c r="C203" s="147"/>
      <c r="D203" s="147"/>
      <c r="E203" s="149"/>
      <c r="F203" s="149"/>
      <c r="G203" s="149"/>
      <c r="H203" s="149"/>
      <c r="I203" s="149"/>
      <c r="J203" s="150"/>
    </row>
    <row r="204" spans="1:10" ht="15.45" x14ac:dyDescent="0.4">
      <c r="A204" s="98">
        <f t="shared" si="3"/>
        <v>196</v>
      </c>
      <c r="B204" s="146" t="s">
        <v>120</v>
      </c>
      <c r="C204" s="147"/>
      <c r="D204" s="147"/>
      <c r="E204" s="149"/>
      <c r="F204" s="149"/>
      <c r="G204" s="149"/>
      <c r="H204" s="149"/>
      <c r="I204" s="149"/>
      <c r="J204" s="150"/>
    </row>
    <row r="205" spans="1:10" ht="15.45" x14ac:dyDescent="0.4">
      <c r="A205" s="98">
        <f t="shared" si="3"/>
        <v>197</v>
      </c>
      <c r="B205" s="146" t="s">
        <v>120</v>
      </c>
      <c r="C205" s="147"/>
      <c r="D205" s="147"/>
      <c r="E205" s="149"/>
      <c r="F205" s="149"/>
      <c r="G205" s="149"/>
      <c r="H205" s="149"/>
      <c r="I205" s="149"/>
      <c r="J205" s="150"/>
    </row>
    <row r="206" spans="1:10" ht="15.45" x14ac:dyDescent="0.4">
      <c r="A206" s="98">
        <f t="shared" si="3"/>
        <v>198</v>
      </c>
      <c r="B206" s="146" t="s">
        <v>120</v>
      </c>
      <c r="C206" s="147"/>
      <c r="D206" s="147"/>
      <c r="E206" s="149"/>
      <c r="F206" s="149"/>
      <c r="G206" s="149"/>
      <c r="H206" s="149"/>
      <c r="I206" s="149"/>
      <c r="J206" s="150"/>
    </row>
    <row r="207" spans="1:10" ht="15.45" x14ac:dyDescent="0.4">
      <c r="A207" s="98">
        <f t="shared" si="3"/>
        <v>199</v>
      </c>
      <c r="B207" s="146" t="s">
        <v>120</v>
      </c>
      <c r="C207" s="147"/>
      <c r="D207" s="147"/>
      <c r="E207" s="149"/>
      <c r="F207" s="149"/>
      <c r="G207" s="149"/>
      <c r="H207" s="149"/>
      <c r="I207" s="149"/>
      <c r="J207" s="150"/>
    </row>
    <row r="208" spans="1:10" ht="15.45" x14ac:dyDescent="0.4">
      <c r="A208" s="98">
        <f t="shared" si="3"/>
        <v>200</v>
      </c>
      <c r="B208" s="146" t="s">
        <v>120</v>
      </c>
      <c r="C208" s="147"/>
      <c r="D208" s="147"/>
      <c r="E208" s="149"/>
      <c r="F208" s="149"/>
      <c r="G208" s="149"/>
      <c r="H208" s="149"/>
      <c r="I208" s="149"/>
      <c r="J208" s="150"/>
    </row>
    <row r="209" spans="1:10" ht="15.45" x14ac:dyDescent="0.4">
      <c r="A209" s="98">
        <f t="shared" si="3"/>
        <v>201</v>
      </c>
      <c r="B209" s="146" t="s">
        <v>120</v>
      </c>
      <c r="C209" s="147"/>
      <c r="D209" s="147"/>
      <c r="E209" s="149"/>
      <c r="F209" s="149"/>
      <c r="G209" s="149"/>
      <c r="H209" s="149"/>
      <c r="I209" s="149"/>
      <c r="J209" s="150"/>
    </row>
    <row r="210" spans="1:10" ht="15.45" x14ac:dyDescent="0.4">
      <c r="A210" s="98">
        <f t="shared" si="3"/>
        <v>202</v>
      </c>
      <c r="B210" s="146" t="s">
        <v>120</v>
      </c>
      <c r="C210" s="147"/>
      <c r="D210" s="147"/>
      <c r="E210" s="149"/>
      <c r="F210" s="149"/>
      <c r="G210" s="149"/>
      <c r="H210" s="149"/>
      <c r="I210" s="149"/>
      <c r="J210" s="150"/>
    </row>
    <row r="211" spans="1:10" ht="15.45" x14ac:dyDescent="0.4">
      <c r="A211" s="98">
        <f t="shared" si="3"/>
        <v>203</v>
      </c>
      <c r="B211" s="146" t="s">
        <v>120</v>
      </c>
      <c r="C211" s="147"/>
      <c r="D211" s="147"/>
      <c r="E211" s="149"/>
      <c r="F211" s="149"/>
      <c r="G211" s="149"/>
      <c r="H211" s="149"/>
      <c r="I211" s="149"/>
      <c r="J211" s="150"/>
    </row>
    <row r="212" spans="1:10" ht="15.45" x14ac:dyDescent="0.4">
      <c r="A212" s="98">
        <f t="shared" si="3"/>
        <v>204</v>
      </c>
      <c r="B212" s="146" t="s">
        <v>120</v>
      </c>
      <c r="C212" s="147"/>
      <c r="D212" s="147"/>
      <c r="E212" s="149"/>
      <c r="F212" s="149"/>
      <c r="G212" s="149"/>
      <c r="H212" s="149"/>
      <c r="I212" s="149"/>
      <c r="J212" s="150"/>
    </row>
    <row r="213" spans="1:10" ht="15.45" x14ac:dyDescent="0.4">
      <c r="A213" s="98">
        <f t="shared" si="3"/>
        <v>205</v>
      </c>
      <c r="B213" s="146" t="s">
        <v>120</v>
      </c>
      <c r="C213" s="147"/>
      <c r="D213" s="147"/>
      <c r="E213" s="149"/>
      <c r="F213" s="149"/>
      <c r="G213" s="149"/>
      <c r="H213" s="149"/>
      <c r="I213" s="149"/>
      <c r="J213" s="150"/>
    </row>
    <row r="214" spans="1:10" ht="15.45" x14ac:dyDescent="0.4">
      <c r="A214" s="98">
        <f t="shared" si="3"/>
        <v>206</v>
      </c>
      <c r="B214" s="146" t="s">
        <v>120</v>
      </c>
      <c r="C214" s="147"/>
      <c r="D214" s="147"/>
      <c r="E214" s="149"/>
      <c r="F214" s="149"/>
      <c r="G214" s="149"/>
      <c r="H214" s="149"/>
      <c r="I214" s="149"/>
      <c r="J214" s="150"/>
    </row>
    <row r="215" spans="1:10" ht="15.45" x14ac:dyDescent="0.4">
      <c r="A215" s="98">
        <f t="shared" si="3"/>
        <v>207</v>
      </c>
      <c r="B215" s="146" t="s">
        <v>120</v>
      </c>
      <c r="C215" s="147"/>
      <c r="D215" s="147"/>
      <c r="E215" s="149"/>
      <c r="F215" s="149"/>
      <c r="G215" s="149"/>
      <c r="H215" s="149"/>
      <c r="I215" s="149"/>
      <c r="J215" s="150"/>
    </row>
    <row r="216" spans="1:10" ht="15.45" x14ac:dyDescent="0.4">
      <c r="A216" s="98">
        <f t="shared" si="3"/>
        <v>208</v>
      </c>
      <c r="B216" s="146" t="s">
        <v>120</v>
      </c>
      <c r="C216" s="147"/>
      <c r="D216" s="147"/>
      <c r="E216" s="149"/>
      <c r="F216" s="149"/>
      <c r="G216" s="149"/>
      <c r="H216" s="149"/>
      <c r="I216" s="149"/>
      <c r="J216" s="150"/>
    </row>
    <row r="217" spans="1:10" ht="15.45" x14ac:dyDescent="0.4">
      <c r="A217" s="98">
        <f t="shared" si="3"/>
        <v>209</v>
      </c>
      <c r="B217" s="146" t="s">
        <v>120</v>
      </c>
      <c r="C217" s="147"/>
      <c r="D217" s="147"/>
      <c r="E217" s="149"/>
      <c r="F217" s="149"/>
      <c r="G217" s="149"/>
      <c r="H217" s="149"/>
      <c r="I217" s="149"/>
      <c r="J217" s="150"/>
    </row>
    <row r="218" spans="1:10" ht="15.45" x14ac:dyDescent="0.4">
      <c r="A218" s="98">
        <f t="shared" si="3"/>
        <v>210</v>
      </c>
      <c r="B218" s="146" t="s">
        <v>120</v>
      </c>
      <c r="C218" s="147"/>
      <c r="D218" s="147"/>
      <c r="E218" s="149"/>
      <c r="F218" s="149"/>
      <c r="G218" s="149"/>
      <c r="H218" s="149"/>
      <c r="I218" s="149"/>
      <c r="J218" s="150"/>
    </row>
    <row r="219" spans="1:10" ht="15.45" x14ac:dyDescent="0.4">
      <c r="A219" s="98">
        <f t="shared" si="3"/>
        <v>211</v>
      </c>
      <c r="B219" s="146" t="s">
        <v>120</v>
      </c>
      <c r="C219" s="147"/>
      <c r="D219" s="147"/>
      <c r="E219" s="149"/>
      <c r="F219" s="149"/>
      <c r="G219" s="149"/>
      <c r="H219" s="149"/>
      <c r="I219" s="149"/>
      <c r="J219" s="150"/>
    </row>
    <row r="220" spans="1:10" ht="15.45" x14ac:dyDescent="0.4">
      <c r="A220" s="98">
        <f t="shared" si="3"/>
        <v>212</v>
      </c>
      <c r="B220" s="146" t="s">
        <v>120</v>
      </c>
      <c r="C220" s="147"/>
      <c r="D220" s="147"/>
      <c r="E220" s="149"/>
      <c r="F220" s="149"/>
      <c r="G220" s="149"/>
      <c r="H220" s="149"/>
      <c r="I220" s="149"/>
      <c r="J220" s="150"/>
    </row>
    <row r="221" spans="1:10" ht="15.45" x14ac:dyDescent="0.4">
      <c r="A221" s="98">
        <f t="shared" si="3"/>
        <v>213</v>
      </c>
      <c r="B221" s="146" t="s">
        <v>120</v>
      </c>
      <c r="C221" s="147"/>
      <c r="D221" s="147"/>
      <c r="E221" s="149"/>
      <c r="F221" s="149"/>
      <c r="G221" s="149"/>
      <c r="H221" s="149"/>
      <c r="I221" s="149"/>
      <c r="J221" s="150"/>
    </row>
    <row r="222" spans="1:10" ht="15.45" x14ac:dyDescent="0.4">
      <c r="A222" s="98">
        <f t="shared" si="3"/>
        <v>214</v>
      </c>
      <c r="B222" s="146" t="s">
        <v>120</v>
      </c>
      <c r="C222" s="147"/>
      <c r="D222" s="147"/>
      <c r="E222" s="149"/>
      <c r="F222" s="149"/>
      <c r="G222" s="149"/>
      <c r="H222" s="149"/>
      <c r="I222" s="149"/>
      <c r="J222" s="150"/>
    </row>
    <row r="223" spans="1:10" ht="15.45" x14ac:dyDescent="0.4">
      <c r="A223" s="98">
        <f t="shared" si="3"/>
        <v>215</v>
      </c>
      <c r="B223" s="146" t="s">
        <v>120</v>
      </c>
      <c r="C223" s="147"/>
      <c r="D223" s="147"/>
      <c r="E223" s="149"/>
      <c r="F223" s="149"/>
      <c r="G223" s="149"/>
      <c r="H223" s="149"/>
      <c r="I223" s="149"/>
      <c r="J223" s="150"/>
    </row>
    <row r="224" spans="1:10" ht="15.45" x14ac:dyDescent="0.4">
      <c r="A224" s="98">
        <f t="shared" si="3"/>
        <v>216</v>
      </c>
      <c r="B224" s="146" t="s">
        <v>120</v>
      </c>
      <c r="C224" s="147"/>
      <c r="D224" s="147"/>
      <c r="E224" s="149"/>
      <c r="F224" s="149"/>
      <c r="G224" s="149"/>
      <c r="H224" s="149"/>
      <c r="I224" s="149"/>
      <c r="J224" s="150"/>
    </row>
    <row r="225" spans="1:10" ht="15.45" x14ac:dyDescent="0.4">
      <c r="A225" s="98">
        <f t="shared" si="3"/>
        <v>217</v>
      </c>
      <c r="B225" s="146" t="s">
        <v>120</v>
      </c>
      <c r="C225" s="147"/>
      <c r="D225" s="147"/>
      <c r="E225" s="149"/>
      <c r="F225" s="149"/>
      <c r="G225" s="149"/>
      <c r="H225" s="149"/>
      <c r="I225" s="149"/>
      <c r="J225" s="150"/>
    </row>
    <row r="226" spans="1:10" ht="15.45" x14ac:dyDescent="0.4">
      <c r="A226" s="98">
        <f t="shared" si="3"/>
        <v>218</v>
      </c>
      <c r="B226" s="146" t="s">
        <v>120</v>
      </c>
      <c r="C226" s="147"/>
      <c r="D226" s="147"/>
      <c r="E226" s="149"/>
      <c r="F226" s="149"/>
      <c r="G226" s="149"/>
      <c r="H226" s="149"/>
      <c r="I226" s="149"/>
      <c r="J226" s="150"/>
    </row>
    <row r="227" spans="1:10" ht="15.45" x14ac:dyDescent="0.4">
      <c r="A227" s="98">
        <f t="shared" si="3"/>
        <v>219</v>
      </c>
      <c r="B227" s="146" t="s">
        <v>120</v>
      </c>
      <c r="C227" s="147"/>
      <c r="D227" s="147"/>
      <c r="E227" s="149"/>
      <c r="F227" s="149"/>
      <c r="G227" s="149"/>
      <c r="H227" s="149"/>
      <c r="I227" s="149"/>
      <c r="J227" s="150"/>
    </row>
    <row r="228" spans="1:10" ht="15.45" x14ac:dyDescent="0.4">
      <c r="A228" s="98">
        <f t="shared" si="3"/>
        <v>220</v>
      </c>
      <c r="B228" s="146" t="s">
        <v>120</v>
      </c>
      <c r="C228" s="147"/>
      <c r="D228" s="147"/>
      <c r="E228" s="149"/>
      <c r="F228" s="149"/>
      <c r="G228" s="149"/>
      <c r="H228" s="149"/>
      <c r="I228" s="149"/>
      <c r="J228" s="150"/>
    </row>
    <row r="229" spans="1:10" ht="15.45" x14ac:dyDescent="0.4">
      <c r="A229" s="98">
        <f t="shared" si="3"/>
        <v>221</v>
      </c>
      <c r="B229" s="146" t="s">
        <v>120</v>
      </c>
      <c r="C229" s="147"/>
      <c r="D229" s="147"/>
      <c r="E229" s="149"/>
      <c r="F229" s="149"/>
      <c r="G229" s="149"/>
      <c r="H229" s="149"/>
      <c r="I229" s="149"/>
      <c r="J229" s="150"/>
    </row>
    <row r="230" spans="1:10" ht="15.45" x14ac:dyDescent="0.4">
      <c r="A230" s="98">
        <f t="shared" si="3"/>
        <v>222</v>
      </c>
      <c r="B230" s="146" t="s">
        <v>120</v>
      </c>
      <c r="C230" s="147"/>
      <c r="D230" s="147"/>
      <c r="E230" s="149"/>
      <c r="F230" s="149"/>
      <c r="G230" s="149"/>
      <c r="H230" s="149"/>
      <c r="I230" s="149"/>
      <c r="J230" s="150"/>
    </row>
    <row r="231" spans="1:10" ht="15.45" x14ac:dyDescent="0.4">
      <c r="A231" s="98">
        <f t="shared" si="3"/>
        <v>223</v>
      </c>
      <c r="B231" s="146" t="s">
        <v>120</v>
      </c>
      <c r="C231" s="147"/>
      <c r="D231" s="147"/>
      <c r="E231" s="149"/>
      <c r="F231" s="149"/>
      <c r="G231" s="149"/>
      <c r="H231" s="149"/>
      <c r="I231" s="149"/>
      <c r="J231" s="150"/>
    </row>
    <row r="232" spans="1:10" ht="15.45" x14ac:dyDescent="0.4">
      <c r="A232" s="98">
        <f t="shared" ref="A232:A295" si="4">+A231+1</f>
        <v>224</v>
      </c>
      <c r="B232" s="146" t="s">
        <v>120</v>
      </c>
      <c r="C232" s="147"/>
      <c r="D232" s="147"/>
      <c r="E232" s="149"/>
      <c r="F232" s="149"/>
      <c r="G232" s="149"/>
      <c r="H232" s="149"/>
      <c r="I232" s="149"/>
      <c r="J232" s="150"/>
    </row>
    <row r="233" spans="1:10" ht="15.45" x14ac:dyDescent="0.4">
      <c r="A233" s="98">
        <f t="shared" si="4"/>
        <v>225</v>
      </c>
      <c r="B233" s="146" t="s">
        <v>120</v>
      </c>
      <c r="C233" s="147"/>
      <c r="D233" s="147"/>
      <c r="E233" s="149"/>
      <c r="F233" s="149"/>
      <c r="G233" s="149"/>
      <c r="H233" s="149"/>
      <c r="I233" s="149"/>
      <c r="J233" s="150"/>
    </row>
    <row r="234" spans="1:10" ht="15.45" x14ac:dyDescent="0.4">
      <c r="A234" s="98">
        <f t="shared" si="4"/>
        <v>226</v>
      </c>
      <c r="B234" s="146" t="s">
        <v>120</v>
      </c>
      <c r="C234" s="147"/>
      <c r="D234" s="147"/>
      <c r="E234" s="149"/>
      <c r="F234" s="149"/>
      <c r="G234" s="149"/>
      <c r="H234" s="149"/>
      <c r="I234" s="149"/>
      <c r="J234" s="150"/>
    </row>
    <row r="235" spans="1:10" ht="15.45" x14ac:dyDescent="0.4">
      <c r="A235" s="98">
        <f t="shared" si="4"/>
        <v>227</v>
      </c>
      <c r="B235" s="146" t="s">
        <v>120</v>
      </c>
      <c r="C235" s="147"/>
      <c r="D235" s="147"/>
      <c r="E235" s="149"/>
      <c r="F235" s="149"/>
      <c r="G235" s="149"/>
      <c r="H235" s="149"/>
      <c r="I235" s="149"/>
      <c r="J235" s="150"/>
    </row>
    <row r="236" spans="1:10" ht="15.45" x14ac:dyDescent="0.4">
      <c r="A236" s="98">
        <f t="shared" si="4"/>
        <v>228</v>
      </c>
      <c r="B236" s="146" t="s">
        <v>120</v>
      </c>
      <c r="C236" s="147"/>
      <c r="D236" s="147"/>
      <c r="E236" s="149"/>
      <c r="F236" s="149"/>
      <c r="G236" s="149"/>
      <c r="H236" s="149"/>
      <c r="I236" s="149"/>
      <c r="J236" s="150"/>
    </row>
    <row r="237" spans="1:10" ht="15.45" x14ac:dyDescent="0.4">
      <c r="A237" s="98">
        <f t="shared" si="4"/>
        <v>229</v>
      </c>
      <c r="B237" s="146" t="s">
        <v>120</v>
      </c>
      <c r="C237" s="147"/>
      <c r="D237" s="147"/>
      <c r="E237" s="149"/>
      <c r="F237" s="149"/>
      <c r="G237" s="149"/>
      <c r="H237" s="149"/>
      <c r="I237" s="149"/>
      <c r="J237" s="150"/>
    </row>
    <row r="238" spans="1:10" ht="15.45" x14ac:dyDescent="0.4">
      <c r="A238" s="98">
        <f t="shared" si="4"/>
        <v>230</v>
      </c>
      <c r="B238" s="146" t="s">
        <v>120</v>
      </c>
      <c r="C238" s="147"/>
      <c r="D238" s="147"/>
      <c r="E238" s="149"/>
      <c r="F238" s="149"/>
      <c r="G238" s="149"/>
      <c r="H238" s="149"/>
      <c r="I238" s="149"/>
      <c r="J238" s="150"/>
    </row>
    <row r="239" spans="1:10" ht="15.45" x14ac:dyDescent="0.4">
      <c r="A239" s="98">
        <f t="shared" si="4"/>
        <v>231</v>
      </c>
      <c r="B239" s="146" t="s">
        <v>120</v>
      </c>
      <c r="C239" s="147"/>
      <c r="D239" s="147"/>
      <c r="E239" s="149"/>
      <c r="F239" s="149"/>
      <c r="G239" s="149"/>
      <c r="H239" s="149"/>
      <c r="I239" s="149"/>
      <c r="J239" s="150"/>
    </row>
    <row r="240" spans="1:10" ht="15.45" x14ac:dyDescent="0.4">
      <c r="A240" s="98">
        <f t="shared" si="4"/>
        <v>232</v>
      </c>
      <c r="B240" s="146" t="s">
        <v>120</v>
      </c>
      <c r="C240" s="147"/>
      <c r="D240" s="147"/>
      <c r="E240" s="149"/>
      <c r="F240" s="149"/>
      <c r="G240" s="149"/>
      <c r="H240" s="149"/>
      <c r="I240" s="149"/>
      <c r="J240" s="150"/>
    </row>
    <row r="241" spans="1:10" ht="15.45" x14ac:dyDescent="0.4">
      <c r="A241" s="98">
        <f t="shared" si="4"/>
        <v>233</v>
      </c>
      <c r="B241" s="146" t="s">
        <v>120</v>
      </c>
      <c r="C241" s="147"/>
      <c r="D241" s="147"/>
      <c r="E241" s="149"/>
      <c r="F241" s="149"/>
      <c r="G241" s="149"/>
      <c r="H241" s="149"/>
      <c r="I241" s="149"/>
      <c r="J241" s="150"/>
    </row>
    <row r="242" spans="1:10" ht="15.45" x14ac:dyDescent="0.4">
      <c r="A242" s="98">
        <f t="shared" si="4"/>
        <v>234</v>
      </c>
      <c r="B242" s="146" t="s">
        <v>120</v>
      </c>
      <c r="C242" s="147"/>
      <c r="D242" s="147"/>
      <c r="E242" s="149"/>
      <c r="F242" s="149"/>
      <c r="G242" s="149"/>
      <c r="H242" s="149"/>
      <c r="I242" s="149"/>
      <c r="J242" s="150"/>
    </row>
    <row r="243" spans="1:10" ht="15.45" x14ac:dyDescent="0.4">
      <c r="A243" s="98">
        <f t="shared" si="4"/>
        <v>235</v>
      </c>
      <c r="B243" s="146" t="s">
        <v>120</v>
      </c>
      <c r="C243" s="147"/>
      <c r="D243" s="147"/>
      <c r="E243" s="149"/>
      <c r="F243" s="149"/>
      <c r="G243" s="149"/>
      <c r="H243" s="149"/>
      <c r="I243" s="149"/>
      <c r="J243" s="150"/>
    </row>
    <row r="244" spans="1:10" ht="15.45" x14ac:dyDescent="0.4">
      <c r="A244" s="98">
        <f t="shared" si="4"/>
        <v>236</v>
      </c>
      <c r="B244" s="146" t="s">
        <v>120</v>
      </c>
      <c r="C244" s="147"/>
      <c r="D244" s="147"/>
      <c r="E244" s="149"/>
      <c r="F244" s="149"/>
      <c r="G244" s="149"/>
      <c r="H244" s="149"/>
      <c r="I244" s="149"/>
      <c r="J244" s="150"/>
    </row>
    <row r="245" spans="1:10" ht="15.45" x14ac:dyDescent="0.4">
      <c r="A245" s="98">
        <f t="shared" si="4"/>
        <v>237</v>
      </c>
      <c r="B245" s="146" t="s">
        <v>120</v>
      </c>
      <c r="C245" s="147"/>
      <c r="D245" s="147"/>
      <c r="E245" s="149"/>
      <c r="F245" s="149"/>
      <c r="G245" s="149"/>
      <c r="H245" s="149"/>
      <c r="I245" s="149"/>
      <c r="J245" s="150"/>
    </row>
    <row r="246" spans="1:10" ht="15.45" x14ac:dyDescent="0.4">
      <c r="A246" s="98">
        <f t="shared" si="4"/>
        <v>238</v>
      </c>
      <c r="B246" s="146" t="s">
        <v>120</v>
      </c>
      <c r="C246" s="147"/>
      <c r="D246" s="147"/>
      <c r="E246" s="149"/>
      <c r="F246" s="149"/>
      <c r="G246" s="149"/>
      <c r="H246" s="149"/>
      <c r="I246" s="149"/>
      <c r="J246" s="150"/>
    </row>
    <row r="247" spans="1:10" ht="15.45" x14ac:dyDescent="0.4">
      <c r="A247" s="98">
        <f t="shared" si="4"/>
        <v>239</v>
      </c>
      <c r="B247" s="146" t="s">
        <v>120</v>
      </c>
      <c r="C247" s="147"/>
      <c r="D247" s="147"/>
      <c r="E247" s="149"/>
      <c r="F247" s="149"/>
      <c r="G247" s="149"/>
      <c r="H247" s="149"/>
      <c r="I247" s="149"/>
      <c r="J247" s="150"/>
    </row>
    <row r="248" spans="1:10" ht="15.45" x14ac:dyDescent="0.4">
      <c r="A248" s="98">
        <f t="shared" si="4"/>
        <v>240</v>
      </c>
      <c r="B248" s="146" t="s">
        <v>120</v>
      </c>
      <c r="C248" s="147"/>
      <c r="D248" s="147"/>
      <c r="E248" s="149"/>
      <c r="F248" s="149"/>
      <c r="G248" s="149"/>
      <c r="H248" s="149"/>
      <c r="I248" s="149"/>
      <c r="J248" s="150"/>
    </row>
    <row r="249" spans="1:10" ht="15.45" x14ac:dyDescent="0.4">
      <c r="A249" s="98">
        <f t="shared" si="4"/>
        <v>241</v>
      </c>
      <c r="B249" s="146" t="s">
        <v>120</v>
      </c>
      <c r="C249" s="147"/>
      <c r="D249" s="147"/>
      <c r="E249" s="149"/>
      <c r="F249" s="149"/>
      <c r="G249" s="149"/>
      <c r="H249" s="149"/>
      <c r="I249" s="149"/>
      <c r="J249" s="150"/>
    </row>
    <row r="250" spans="1:10" ht="15.45" x14ac:dyDescent="0.4">
      <c r="A250" s="98">
        <f t="shared" si="4"/>
        <v>242</v>
      </c>
      <c r="B250" s="146" t="s">
        <v>120</v>
      </c>
      <c r="C250" s="147"/>
      <c r="D250" s="147"/>
      <c r="E250" s="149"/>
      <c r="F250" s="149"/>
      <c r="G250" s="149"/>
      <c r="H250" s="149"/>
      <c r="I250" s="149"/>
      <c r="J250" s="150"/>
    </row>
    <row r="251" spans="1:10" ht="15.45" x14ac:dyDescent="0.4">
      <c r="A251" s="98">
        <f t="shared" si="4"/>
        <v>243</v>
      </c>
      <c r="B251" s="146" t="s">
        <v>120</v>
      </c>
      <c r="C251" s="147"/>
      <c r="D251" s="147"/>
      <c r="E251" s="149"/>
      <c r="F251" s="149"/>
      <c r="G251" s="149"/>
      <c r="H251" s="149"/>
      <c r="I251" s="149"/>
      <c r="J251" s="150"/>
    </row>
    <row r="252" spans="1:10" ht="15.45" x14ac:dyDescent="0.4">
      <c r="A252" s="98">
        <f t="shared" si="4"/>
        <v>244</v>
      </c>
      <c r="B252" s="146" t="s">
        <v>120</v>
      </c>
      <c r="C252" s="147"/>
      <c r="D252" s="147"/>
      <c r="E252" s="149"/>
      <c r="F252" s="149"/>
      <c r="G252" s="149"/>
      <c r="H252" s="149"/>
      <c r="I252" s="149"/>
      <c r="J252" s="150"/>
    </row>
    <row r="253" spans="1:10" ht="15.45" x14ac:dyDescent="0.4">
      <c r="A253" s="98">
        <f t="shared" si="4"/>
        <v>245</v>
      </c>
      <c r="B253" s="146" t="s">
        <v>120</v>
      </c>
      <c r="C253" s="147"/>
      <c r="D253" s="147"/>
      <c r="E253" s="149"/>
      <c r="F253" s="149"/>
      <c r="G253" s="149"/>
      <c r="H253" s="149"/>
      <c r="I253" s="149"/>
      <c r="J253" s="150"/>
    </row>
    <row r="254" spans="1:10" ht="15.45" x14ac:dyDescent="0.4">
      <c r="A254" s="98">
        <f t="shared" si="4"/>
        <v>246</v>
      </c>
      <c r="B254" s="146" t="s">
        <v>120</v>
      </c>
      <c r="C254" s="147"/>
      <c r="D254" s="147"/>
      <c r="E254" s="149"/>
      <c r="F254" s="149"/>
      <c r="G254" s="149"/>
      <c r="H254" s="149"/>
      <c r="I254" s="149"/>
      <c r="J254" s="150"/>
    </row>
    <row r="255" spans="1:10" ht="15.45" x14ac:dyDescent="0.4">
      <c r="A255" s="98">
        <f t="shared" si="4"/>
        <v>247</v>
      </c>
      <c r="B255" s="146" t="s">
        <v>120</v>
      </c>
      <c r="C255" s="147"/>
      <c r="D255" s="147"/>
      <c r="E255" s="149"/>
      <c r="F255" s="149"/>
      <c r="G255" s="149"/>
      <c r="H255" s="149"/>
      <c r="I255" s="149"/>
      <c r="J255" s="150"/>
    </row>
    <row r="256" spans="1:10" ht="15.45" x14ac:dyDescent="0.4">
      <c r="A256" s="98">
        <f t="shared" si="4"/>
        <v>248</v>
      </c>
      <c r="B256" s="146" t="s">
        <v>120</v>
      </c>
      <c r="C256" s="147"/>
      <c r="D256" s="147"/>
      <c r="E256" s="149"/>
      <c r="F256" s="149"/>
      <c r="G256" s="149"/>
      <c r="H256" s="149"/>
      <c r="I256" s="149"/>
      <c r="J256" s="150"/>
    </row>
    <row r="257" spans="1:10" ht="15.45" x14ac:dyDescent="0.4">
      <c r="A257" s="98">
        <f t="shared" si="4"/>
        <v>249</v>
      </c>
      <c r="B257" s="146" t="s">
        <v>120</v>
      </c>
      <c r="C257" s="147"/>
      <c r="D257" s="147"/>
      <c r="E257" s="149"/>
      <c r="F257" s="149"/>
      <c r="G257" s="149"/>
      <c r="H257" s="149"/>
      <c r="I257" s="149"/>
      <c r="J257" s="150"/>
    </row>
    <row r="258" spans="1:10" ht="15.45" x14ac:dyDescent="0.4">
      <c r="A258" s="98">
        <f t="shared" si="4"/>
        <v>250</v>
      </c>
      <c r="B258" s="146" t="s">
        <v>120</v>
      </c>
      <c r="C258" s="147"/>
      <c r="D258" s="147"/>
      <c r="E258" s="149"/>
      <c r="F258" s="149"/>
      <c r="G258" s="149"/>
      <c r="H258" s="149"/>
      <c r="I258" s="149"/>
      <c r="J258" s="150"/>
    </row>
    <row r="259" spans="1:10" ht="15.45" x14ac:dyDescent="0.4">
      <c r="A259" s="98">
        <f t="shared" si="4"/>
        <v>251</v>
      </c>
      <c r="B259" s="146" t="s">
        <v>120</v>
      </c>
      <c r="C259" s="147"/>
      <c r="D259" s="147"/>
      <c r="E259" s="149"/>
      <c r="F259" s="149"/>
      <c r="G259" s="149"/>
      <c r="H259" s="149"/>
      <c r="I259" s="149"/>
      <c r="J259" s="150"/>
    </row>
    <row r="260" spans="1:10" ht="15.45" x14ac:dyDescent="0.4">
      <c r="A260" s="98">
        <f t="shared" si="4"/>
        <v>252</v>
      </c>
      <c r="B260" s="146" t="s">
        <v>120</v>
      </c>
      <c r="C260" s="147"/>
      <c r="D260" s="147"/>
      <c r="E260" s="149"/>
      <c r="F260" s="149"/>
      <c r="G260" s="149"/>
      <c r="H260" s="149"/>
      <c r="I260" s="149"/>
      <c r="J260" s="150"/>
    </row>
    <row r="261" spans="1:10" ht="15.45" x14ac:dyDescent="0.4">
      <c r="A261" s="98">
        <f t="shared" si="4"/>
        <v>253</v>
      </c>
      <c r="B261" s="146" t="s">
        <v>120</v>
      </c>
      <c r="C261" s="147"/>
      <c r="D261" s="147"/>
      <c r="E261" s="149"/>
      <c r="F261" s="149"/>
      <c r="G261" s="149"/>
      <c r="H261" s="149"/>
      <c r="I261" s="149"/>
      <c r="J261" s="150"/>
    </row>
    <row r="262" spans="1:10" ht="15.45" x14ac:dyDescent="0.4">
      <c r="A262" s="98">
        <f t="shared" si="4"/>
        <v>254</v>
      </c>
      <c r="B262" s="146" t="s">
        <v>120</v>
      </c>
      <c r="C262" s="147"/>
      <c r="D262" s="147"/>
      <c r="E262" s="149"/>
      <c r="F262" s="149"/>
      <c r="G262" s="149"/>
      <c r="H262" s="149"/>
      <c r="I262" s="149"/>
      <c r="J262" s="150"/>
    </row>
    <row r="263" spans="1:10" ht="15.45" x14ac:dyDescent="0.4">
      <c r="A263" s="98">
        <f t="shared" si="4"/>
        <v>255</v>
      </c>
      <c r="B263" s="146" t="s">
        <v>120</v>
      </c>
      <c r="C263" s="147"/>
      <c r="D263" s="147"/>
      <c r="E263" s="149"/>
      <c r="F263" s="149"/>
      <c r="G263" s="149"/>
      <c r="H263" s="149"/>
      <c r="I263" s="149"/>
      <c r="J263" s="150"/>
    </row>
    <row r="264" spans="1:10" ht="15.45" x14ac:dyDescent="0.4">
      <c r="A264" s="98">
        <f t="shared" si="4"/>
        <v>256</v>
      </c>
      <c r="B264" s="146" t="s">
        <v>120</v>
      </c>
      <c r="C264" s="147"/>
      <c r="D264" s="147"/>
      <c r="E264" s="149"/>
      <c r="F264" s="149"/>
      <c r="G264" s="149"/>
      <c r="H264" s="149"/>
      <c r="I264" s="149"/>
      <c r="J264" s="150"/>
    </row>
    <row r="265" spans="1:10" ht="15.45" x14ac:dyDescent="0.4">
      <c r="A265" s="98">
        <f t="shared" si="4"/>
        <v>257</v>
      </c>
      <c r="B265" s="146" t="s">
        <v>120</v>
      </c>
      <c r="C265" s="147"/>
      <c r="D265" s="147"/>
      <c r="E265" s="149"/>
      <c r="F265" s="149"/>
      <c r="G265" s="149"/>
      <c r="H265" s="149"/>
      <c r="I265" s="149"/>
      <c r="J265" s="150"/>
    </row>
    <row r="266" spans="1:10" ht="15.45" x14ac:dyDescent="0.4">
      <c r="A266" s="98">
        <f t="shared" si="4"/>
        <v>258</v>
      </c>
      <c r="B266" s="146" t="s">
        <v>120</v>
      </c>
      <c r="C266" s="147"/>
      <c r="D266" s="147"/>
      <c r="E266" s="149"/>
      <c r="F266" s="149"/>
      <c r="G266" s="149"/>
      <c r="H266" s="149"/>
      <c r="I266" s="149"/>
      <c r="J266" s="150"/>
    </row>
    <row r="267" spans="1:10" ht="15.45" x14ac:dyDescent="0.4">
      <c r="A267" s="98">
        <f t="shared" si="4"/>
        <v>259</v>
      </c>
      <c r="B267" s="146" t="s">
        <v>120</v>
      </c>
      <c r="C267" s="147"/>
      <c r="D267" s="147"/>
      <c r="E267" s="149"/>
      <c r="F267" s="149"/>
      <c r="G267" s="149"/>
      <c r="H267" s="149"/>
      <c r="I267" s="149"/>
      <c r="J267" s="150"/>
    </row>
    <row r="268" spans="1:10" ht="15.45" x14ac:dyDescent="0.4">
      <c r="A268" s="98">
        <f t="shared" si="4"/>
        <v>260</v>
      </c>
      <c r="B268" s="146" t="s">
        <v>120</v>
      </c>
      <c r="C268" s="147"/>
      <c r="D268" s="147"/>
      <c r="E268" s="149"/>
      <c r="F268" s="149"/>
      <c r="G268" s="149"/>
      <c r="H268" s="149"/>
      <c r="I268" s="149"/>
      <c r="J268" s="150"/>
    </row>
    <row r="269" spans="1:10" ht="15.45" x14ac:dyDescent="0.4">
      <c r="A269" s="98">
        <f t="shared" si="4"/>
        <v>261</v>
      </c>
      <c r="B269" s="146" t="s">
        <v>120</v>
      </c>
      <c r="C269" s="147"/>
      <c r="D269" s="147"/>
      <c r="E269" s="149"/>
      <c r="F269" s="149"/>
      <c r="G269" s="149"/>
      <c r="H269" s="149"/>
      <c r="I269" s="149"/>
      <c r="J269" s="150"/>
    </row>
    <row r="270" spans="1:10" ht="15.45" x14ac:dyDescent="0.4">
      <c r="A270" s="98">
        <f t="shared" si="4"/>
        <v>262</v>
      </c>
      <c r="B270" s="146" t="s">
        <v>120</v>
      </c>
      <c r="C270" s="147"/>
      <c r="D270" s="147"/>
      <c r="E270" s="149"/>
      <c r="F270" s="149"/>
      <c r="G270" s="149"/>
      <c r="H270" s="149"/>
      <c r="I270" s="149"/>
      <c r="J270" s="150"/>
    </row>
    <row r="271" spans="1:10" ht="15.45" x14ac:dyDescent="0.4">
      <c r="A271" s="98">
        <f t="shared" si="4"/>
        <v>263</v>
      </c>
      <c r="B271" s="146" t="s">
        <v>120</v>
      </c>
      <c r="C271" s="147"/>
      <c r="D271" s="147"/>
      <c r="E271" s="149"/>
      <c r="F271" s="149"/>
      <c r="G271" s="149"/>
      <c r="H271" s="149"/>
      <c r="I271" s="149"/>
      <c r="J271" s="150"/>
    </row>
    <row r="272" spans="1:10" ht="15.45" x14ac:dyDescent="0.4">
      <c r="A272" s="98">
        <f t="shared" si="4"/>
        <v>264</v>
      </c>
      <c r="B272" s="146" t="s">
        <v>120</v>
      </c>
      <c r="C272" s="147"/>
      <c r="D272" s="147"/>
      <c r="E272" s="149"/>
      <c r="F272" s="149"/>
      <c r="G272" s="149"/>
      <c r="H272" s="149"/>
      <c r="I272" s="149"/>
      <c r="J272" s="150"/>
    </row>
    <row r="273" spans="1:10" ht="15.45" x14ac:dyDescent="0.4">
      <c r="A273" s="98">
        <f t="shared" si="4"/>
        <v>265</v>
      </c>
      <c r="B273" s="146" t="s">
        <v>120</v>
      </c>
      <c r="C273" s="147"/>
      <c r="D273" s="147"/>
      <c r="E273" s="149"/>
      <c r="F273" s="149"/>
      <c r="G273" s="149"/>
      <c r="H273" s="149"/>
      <c r="I273" s="149"/>
      <c r="J273" s="150"/>
    </row>
    <row r="274" spans="1:10" ht="15.45" x14ac:dyDescent="0.4">
      <c r="A274" s="98">
        <f t="shared" si="4"/>
        <v>266</v>
      </c>
      <c r="B274" s="146" t="s">
        <v>120</v>
      </c>
      <c r="C274" s="147"/>
      <c r="D274" s="147"/>
      <c r="E274" s="149"/>
      <c r="F274" s="149"/>
      <c r="G274" s="149"/>
      <c r="H274" s="149"/>
      <c r="I274" s="149"/>
      <c r="J274" s="150"/>
    </row>
    <row r="275" spans="1:10" ht="15.45" x14ac:dyDescent="0.4">
      <c r="A275" s="98">
        <f t="shared" si="4"/>
        <v>267</v>
      </c>
      <c r="B275" s="146" t="s">
        <v>120</v>
      </c>
      <c r="C275" s="147"/>
      <c r="D275" s="147"/>
      <c r="E275" s="149"/>
      <c r="F275" s="149"/>
      <c r="G275" s="149"/>
      <c r="H275" s="149"/>
      <c r="I275" s="149"/>
      <c r="J275" s="150"/>
    </row>
    <row r="276" spans="1:10" ht="15.45" x14ac:dyDescent="0.4">
      <c r="A276" s="98">
        <f t="shared" si="4"/>
        <v>268</v>
      </c>
      <c r="B276" s="146" t="s">
        <v>120</v>
      </c>
      <c r="C276" s="147"/>
      <c r="D276" s="147"/>
      <c r="E276" s="149"/>
      <c r="F276" s="149"/>
      <c r="G276" s="149"/>
      <c r="H276" s="149"/>
      <c r="I276" s="149"/>
      <c r="J276" s="150"/>
    </row>
    <row r="277" spans="1:10" ht="15.45" x14ac:dyDescent="0.4">
      <c r="A277" s="98">
        <f t="shared" si="4"/>
        <v>269</v>
      </c>
      <c r="B277" s="146" t="s">
        <v>120</v>
      </c>
      <c r="C277" s="147"/>
      <c r="D277" s="147"/>
      <c r="E277" s="149"/>
      <c r="F277" s="149"/>
      <c r="G277" s="149"/>
      <c r="H277" s="149"/>
      <c r="I277" s="149"/>
      <c r="J277" s="150"/>
    </row>
    <row r="278" spans="1:10" ht="15.45" x14ac:dyDescent="0.4">
      <c r="A278" s="98">
        <f t="shared" si="4"/>
        <v>270</v>
      </c>
      <c r="B278" s="146" t="s">
        <v>120</v>
      </c>
      <c r="C278" s="147"/>
      <c r="D278" s="147"/>
      <c r="E278" s="149"/>
      <c r="F278" s="149"/>
      <c r="G278" s="149"/>
      <c r="H278" s="149"/>
      <c r="I278" s="149"/>
      <c r="J278" s="150"/>
    </row>
    <row r="279" spans="1:10" ht="15.45" x14ac:dyDescent="0.4">
      <c r="A279" s="98">
        <f t="shared" si="4"/>
        <v>271</v>
      </c>
      <c r="B279" s="146" t="s">
        <v>120</v>
      </c>
      <c r="C279" s="147"/>
      <c r="D279" s="147"/>
      <c r="E279" s="149"/>
      <c r="F279" s="149"/>
      <c r="G279" s="149"/>
      <c r="H279" s="149"/>
      <c r="I279" s="149"/>
      <c r="J279" s="150"/>
    </row>
    <row r="280" spans="1:10" ht="15.45" x14ac:dyDescent="0.4">
      <c r="A280" s="98">
        <f t="shared" si="4"/>
        <v>272</v>
      </c>
      <c r="B280" s="146" t="s">
        <v>120</v>
      </c>
      <c r="C280" s="147"/>
      <c r="D280" s="147"/>
      <c r="E280" s="149"/>
      <c r="F280" s="149"/>
      <c r="G280" s="149"/>
      <c r="H280" s="149"/>
      <c r="I280" s="149"/>
      <c r="J280" s="150"/>
    </row>
    <row r="281" spans="1:10" ht="15.45" x14ac:dyDescent="0.4">
      <c r="A281" s="98">
        <f t="shared" si="4"/>
        <v>273</v>
      </c>
      <c r="B281" s="146" t="s">
        <v>120</v>
      </c>
      <c r="C281" s="147"/>
      <c r="D281" s="147"/>
      <c r="E281" s="149"/>
      <c r="F281" s="149"/>
      <c r="G281" s="149"/>
      <c r="H281" s="149"/>
      <c r="I281" s="149"/>
      <c r="J281" s="150"/>
    </row>
    <row r="282" spans="1:10" ht="15.45" x14ac:dyDescent="0.4">
      <c r="A282" s="98">
        <f t="shared" si="4"/>
        <v>274</v>
      </c>
      <c r="B282" s="146" t="s">
        <v>120</v>
      </c>
      <c r="C282" s="147"/>
      <c r="D282" s="147"/>
      <c r="E282" s="149"/>
      <c r="F282" s="149"/>
      <c r="G282" s="149"/>
      <c r="H282" s="149"/>
      <c r="I282" s="149"/>
      <c r="J282" s="150"/>
    </row>
    <row r="283" spans="1:10" ht="15.45" x14ac:dyDescent="0.4">
      <c r="A283" s="98">
        <f t="shared" si="4"/>
        <v>275</v>
      </c>
      <c r="B283" s="146" t="s">
        <v>120</v>
      </c>
      <c r="C283" s="147"/>
      <c r="D283" s="147"/>
      <c r="E283" s="149"/>
      <c r="F283" s="149"/>
      <c r="G283" s="149"/>
      <c r="H283" s="149"/>
      <c r="I283" s="149"/>
      <c r="J283" s="150"/>
    </row>
    <row r="284" spans="1:10" ht="15.45" x14ac:dyDescent="0.4">
      <c r="A284" s="98">
        <f t="shared" si="4"/>
        <v>276</v>
      </c>
      <c r="B284" s="146" t="s">
        <v>120</v>
      </c>
      <c r="C284" s="147"/>
      <c r="D284" s="147"/>
      <c r="E284" s="149"/>
      <c r="F284" s="149"/>
      <c r="G284" s="149"/>
      <c r="H284" s="149"/>
      <c r="I284" s="149"/>
      <c r="J284" s="150"/>
    </row>
    <row r="285" spans="1:10" ht="15.45" x14ac:dyDescent="0.4">
      <c r="A285" s="98">
        <f t="shared" si="4"/>
        <v>277</v>
      </c>
      <c r="B285" s="146" t="s">
        <v>120</v>
      </c>
      <c r="C285" s="147"/>
      <c r="D285" s="147"/>
      <c r="E285" s="149"/>
      <c r="F285" s="149"/>
      <c r="G285" s="149"/>
      <c r="H285" s="149"/>
      <c r="I285" s="149"/>
      <c r="J285" s="150"/>
    </row>
    <row r="286" spans="1:10" ht="15.45" x14ac:dyDescent="0.4">
      <c r="A286" s="98">
        <f t="shared" si="4"/>
        <v>278</v>
      </c>
      <c r="B286" s="146" t="s">
        <v>120</v>
      </c>
      <c r="C286" s="147"/>
      <c r="D286" s="147"/>
      <c r="E286" s="149"/>
      <c r="F286" s="149"/>
      <c r="G286" s="149"/>
      <c r="H286" s="149"/>
      <c r="I286" s="149"/>
      <c r="J286" s="150"/>
    </row>
    <row r="287" spans="1:10" ht="15.45" x14ac:dyDescent="0.4">
      <c r="A287" s="98">
        <f t="shared" si="4"/>
        <v>279</v>
      </c>
      <c r="B287" s="146" t="s">
        <v>120</v>
      </c>
      <c r="C287" s="147"/>
      <c r="D287" s="147"/>
      <c r="E287" s="149"/>
      <c r="F287" s="149"/>
      <c r="G287" s="149"/>
      <c r="H287" s="149"/>
      <c r="I287" s="149"/>
      <c r="J287" s="150"/>
    </row>
    <row r="288" spans="1:10" ht="15.45" x14ac:dyDescent="0.4">
      <c r="A288" s="98">
        <f t="shared" si="4"/>
        <v>280</v>
      </c>
      <c r="B288" s="146" t="s">
        <v>120</v>
      </c>
      <c r="C288" s="147"/>
      <c r="D288" s="147"/>
      <c r="E288" s="149"/>
      <c r="F288" s="149"/>
      <c r="G288" s="149"/>
      <c r="H288" s="149"/>
      <c r="I288" s="149"/>
      <c r="J288" s="150"/>
    </row>
    <row r="289" spans="1:10" ht="15.45" x14ac:dyDescent="0.4">
      <c r="A289" s="98">
        <f t="shared" si="4"/>
        <v>281</v>
      </c>
      <c r="B289" s="146" t="s">
        <v>120</v>
      </c>
      <c r="C289" s="147"/>
      <c r="D289" s="147"/>
      <c r="E289" s="149"/>
      <c r="F289" s="149"/>
      <c r="G289" s="149"/>
      <c r="H289" s="149"/>
      <c r="I289" s="149"/>
      <c r="J289" s="150"/>
    </row>
    <row r="290" spans="1:10" ht="15.45" x14ac:dyDescent="0.4">
      <c r="A290" s="98">
        <f t="shared" si="4"/>
        <v>282</v>
      </c>
      <c r="B290" s="146" t="s">
        <v>120</v>
      </c>
      <c r="C290" s="147"/>
      <c r="D290" s="147"/>
      <c r="E290" s="149"/>
      <c r="F290" s="149"/>
      <c r="G290" s="149"/>
      <c r="H290" s="149"/>
      <c r="I290" s="149"/>
      <c r="J290" s="150"/>
    </row>
    <row r="291" spans="1:10" ht="15.45" x14ac:dyDescent="0.4">
      <c r="A291" s="98">
        <f t="shared" si="4"/>
        <v>283</v>
      </c>
      <c r="B291" s="146" t="s">
        <v>120</v>
      </c>
      <c r="C291" s="147"/>
      <c r="D291" s="147"/>
      <c r="E291" s="149"/>
      <c r="F291" s="149"/>
      <c r="G291" s="149"/>
      <c r="H291" s="149"/>
      <c r="I291" s="149"/>
      <c r="J291" s="150"/>
    </row>
    <row r="292" spans="1:10" ht="15.45" x14ac:dyDescent="0.4">
      <c r="A292" s="98">
        <f t="shared" si="4"/>
        <v>284</v>
      </c>
      <c r="B292" s="146" t="s">
        <v>120</v>
      </c>
      <c r="C292" s="147"/>
      <c r="D292" s="147"/>
      <c r="E292" s="149"/>
      <c r="F292" s="149"/>
      <c r="G292" s="149"/>
      <c r="H292" s="149"/>
      <c r="I292" s="149"/>
      <c r="J292" s="150"/>
    </row>
    <row r="293" spans="1:10" ht="15.45" x14ac:dyDescent="0.4">
      <c r="A293" s="98">
        <f t="shared" si="4"/>
        <v>285</v>
      </c>
      <c r="B293" s="146" t="s">
        <v>120</v>
      </c>
      <c r="C293" s="147"/>
      <c r="D293" s="147"/>
      <c r="E293" s="149"/>
      <c r="F293" s="149"/>
      <c r="G293" s="149"/>
      <c r="H293" s="149"/>
      <c r="I293" s="149"/>
      <c r="J293" s="150"/>
    </row>
    <row r="294" spans="1:10" ht="15.45" x14ac:dyDescent="0.4">
      <c r="A294" s="98">
        <f t="shared" si="4"/>
        <v>286</v>
      </c>
      <c r="B294" s="146" t="s">
        <v>120</v>
      </c>
      <c r="C294" s="147"/>
      <c r="D294" s="147"/>
      <c r="E294" s="149"/>
      <c r="F294" s="149"/>
      <c r="G294" s="149"/>
      <c r="H294" s="149"/>
      <c r="I294" s="149"/>
      <c r="J294" s="150"/>
    </row>
    <row r="295" spans="1:10" ht="15.45" x14ac:dyDescent="0.4">
      <c r="A295" s="98">
        <f t="shared" si="4"/>
        <v>287</v>
      </c>
      <c r="B295" s="146" t="s">
        <v>120</v>
      </c>
      <c r="C295" s="147"/>
      <c r="D295" s="147"/>
      <c r="E295" s="149"/>
      <c r="F295" s="149"/>
      <c r="G295" s="149"/>
      <c r="H295" s="149"/>
      <c r="I295" s="149"/>
      <c r="J295" s="150"/>
    </row>
    <row r="296" spans="1:10" ht="15.45" x14ac:dyDescent="0.4">
      <c r="A296" s="98">
        <f t="shared" ref="A296:A328" si="5">+A295+1</f>
        <v>288</v>
      </c>
      <c r="B296" s="146" t="s">
        <v>120</v>
      </c>
      <c r="C296" s="147"/>
      <c r="D296" s="147"/>
      <c r="E296" s="149"/>
      <c r="F296" s="149"/>
      <c r="G296" s="149"/>
      <c r="H296" s="149"/>
      <c r="I296" s="149"/>
      <c r="J296" s="150"/>
    </row>
    <row r="297" spans="1:10" ht="15.45" x14ac:dyDescent="0.4">
      <c r="A297" s="98">
        <f t="shared" si="5"/>
        <v>289</v>
      </c>
      <c r="B297" s="146" t="s">
        <v>120</v>
      </c>
      <c r="C297" s="147"/>
      <c r="D297" s="147"/>
      <c r="E297" s="149"/>
      <c r="F297" s="149"/>
      <c r="G297" s="149"/>
      <c r="H297" s="149"/>
      <c r="I297" s="149"/>
      <c r="J297" s="150"/>
    </row>
    <row r="298" spans="1:10" ht="15.45" x14ac:dyDescent="0.4">
      <c r="A298" s="98">
        <f t="shared" si="5"/>
        <v>290</v>
      </c>
      <c r="B298" s="146" t="s">
        <v>120</v>
      </c>
      <c r="C298" s="147"/>
      <c r="D298" s="147"/>
      <c r="E298" s="149"/>
      <c r="F298" s="149"/>
      <c r="G298" s="149"/>
      <c r="H298" s="149"/>
      <c r="I298" s="149"/>
      <c r="J298" s="150"/>
    </row>
    <row r="299" spans="1:10" ht="15.45" x14ac:dyDescent="0.4">
      <c r="A299" s="98">
        <f t="shared" si="5"/>
        <v>291</v>
      </c>
      <c r="B299" s="146" t="s">
        <v>120</v>
      </c>
      <c r="C299" s="147"/>
      <c r="D299" s="147"/>
      <c r="E299" s="149"/>
      <c r="F299" s="149"/>
      <c r="G299" s="149"/>
      <c r="H299" s="149"/>
      <c r="I299" s="149"/>
      <c r="J299" s="150"/>
    </row>
    <row r="300" spans="1:10" ht="15.45" x14ac:dyDescent="0.4">
      <c r="A300" s="98">
        <f t="shared" si="5"/>
        <v>292</v>
      </c>
      <c r="B300" s="146" t="s">
        <v>120</v>
      </c>
      <c r="C300" s="147"/>
      <c r="D300" s="147"/>
      <c r="E300" s="149"/>
      <c r="F300" s="149"/>
      <c r="G300" s="149"/>
      <c r="H300" s="149"/>
      <c r="I300" s="149"/>
      <c r="J300" s="150"/>
    </row>
    <row r="301" spans="1:10" ht="15.45" x14ac:dyDescent="0.4">
      <c r="A301" s="98">
        <f t="shared" si="5"/>
        <v>293</v>
      </c>
      <c r="B301" s="146" t="s">
        <v>120</v>
      </c>
      <c r="C301" s="147"/>
      <c r="D301" s="147"/>
      <c r="E301" s="149"/>
      <c r="F301" s="149"/>
      <c r="G301" s="149"/>
      <c r="H301" s="149"/>
      <c r="I301" s="149"/>
      <c r="J301" s="150"/>
    </row>
    <row r="302" spans="1:10" ht="15.45" x14ac:dyDescent="0.4">
      <c r="A302" s="98">
        <f t="shared" si="5"/>
        <v>294</v>
      </c>
      <c r="B302" s="146" t="s">
        <v>120</v>
      </c>
      <c r="C302" s="147"/>
      <c r="D302" s="147"/>
      <c r="E302" s="149"/>
      <c r="F302" s="149"/>
      <c r="G302" s="149"/>
      <c r="H302" s="149"/>
      <c r="I302" s="149"/>
      <c r="J302" s="150"/>
    </row>
    <row r="303" spans="1:10" ht="15.45" x14ac:dyDescent="0.4">
      <c r="A303" s="98">
        <f t="shared" si="5"/>
        <v>295</v>
      </c>
      <c r="B303" s="146" t="s">
        <v>120</v>
      </c>
      <c r="C303" s="147"/>
      <c r="D303" s="147"/>
      <c r="E303" s="149"/>
      <c r="F303" s="149"/>
      <c r="G303" s="149"/>
      <c r="H303" s="149"/>
      <c r="I303" s="149"/>
      <c r="J303" s="150"/>
    </row>
    <row r="304" spans="1:10" ht="15.45" x14ac:dyDescent="0.4">
      <c r="A304" s="98">
        <f t="shared" si="5"/>
        <v>296</v>
      </c>
      <c r="B304" s="146" t="s">
        <v>120</v>
      </c>
      <c r="C304" s="147"/>
      <c r="D304" s="147"/>
      <c r="E304" s="149"/>
      <c r="F304" s="149"/>
      <c r="G304" s="149"/>
      <c r="H304" s="149"/>
      <c r="I304" s="149"/>
      <c r="J304" s="150"/>
    </row>
    <row r="305" spans="1:10" ht="15.45" x14ac:dyDescent="0.4">
      <c r="A305" s="98">
        <f t="shared" si="5"/>
        <v>297</v>
      </c>
      <c r="B305" s="146" t="s">
        <v>120</v>
      </c>
      <c r="C305" s="147"/>
      <c r="D305" s="147"/>
      <c r="E305" s="149"/>
      <c r="F305" s="149"/>
      <c r="G305" s="149"/>
      <c r="H305" s="149"/>
      <c r="I305" s="149"/>
      <c r="J305" s="150"/>
    </row>
    <row r="306" spans="1:10" ht="15.45" x14ac:dyDescent="0.4">
      <c r="A306" s="98">
        <f t="shared" si="5"/>
        <v>298</v>
      </c>
      <c r="B306" s="146" t="s">
        <v>120</v>
      </c>
      <c r="C306" s="147"/>
      <c r="D306" s="147"/>
      <c r="E306" s="149"/>
      <c r="F306" s="149"/>
      <c r="G306" s="149"/>
      <c r="H306" s="149"/>
      <c r="I306" s="149"/>
      <c r="J306" s="150"/>
    </row>
    <row r="307" spans="1:10" ht="15.45" x14ac:dyDescent="0.4">
      <c r="A307" s="98">
        <f t="shared" si="5"/>
        <v>299</v>
      </c>
      <c r="B307" s="146" t="s">
        <v>120</v>
      </c>
      <c r="C307" s="147"/>
      <c r="D307" s="147"/>
      <c r="E307" s="149"/>
      <c r="F307" s="149"/>
      <c r="G307" s="149"/>
      <c r="H307" s="149"/>
      <c r="I307" s="149"/>
      <c r="J307" s="150"/>
    </row>
    <row r="308" spans="1:10" ht="15.45" x14ac:dyDescent="0.4">
      <c r="A308" s="98">
        <f t="shared" si="5"/>
        <v>300</v>
      </c>
      <c r="B308" s="146" t="s">
        <v>120</v>
      </c>
      <c r="C308" s="152"/>
      <c r="D308" s="152"/>
      <c r="E308" s="153"/>
      <c r="F308" s="151"/>
      <c r="G308" s="149"/>
      <c r="H308" s="151"/>
      <c r="I308" s="151"/>
      <c r="J308" s="154"/>
    </row>
    <row r="309" spans="1:10" ht="15.45" x14ac:dyDescent="0.4">
      <c r="A309" s="98">
        <f t="shared" si="5"/>
        <v>301</v>
      </c>
      <c r="B309" s="146" t="s">
        <v>120</v>
      </c>
      <c r="C309" s="152"/>
      <c r="D309" s="152"/>
      <c r="E309" s="153"/>
      <c r="F309" s="151"/>
      <c r="G309" s="149"/>
      <c r="H309" s="151"/>
      <c r="I309" s="151"/>
      <c r="J309" s="154"/>
    </row>
    <row r="310" spans="1:10" ht="15.45" x14ac:dyDescent="0.4">
      <c r="A310" s="98">
        <f t="shared" si="5"/>
        <v>302</v>
      </c>
      <c r="B310" s="146" t="s">
        <v>120</v>
      </c>
      <c r="C310" s="152"/>
      <c r="D310" s="152"/>
      <c r="E310" s="153"/>
      <c r="F310" s="151"/>
      <c r="G310" s="149"/>
      <c r="H310" s="151"/>
      <c r="I310" s="151"/>
      <c r="J310" s="154"/>
    </row>
    <row r="311" spans="1:10" ht="15.45" x14ac:dyDescent="0.4">
      <c r="A311" s="98">
        <f t="shared" si="5"/>
        <v>303</v>
      </c>
      <c r="B311" s="146" t="s">
        <v>120</v>
      </c>
      <c r="C311" s="152"/>
      <c r="D311" s="152"/>
      <c r="E311" s="153"/>
      <c r="F311" s="151"/>
      <c r="G311" s="149"/>
      <c r="H311" s="151"/>
      <c r="I311" s="151"/>
      <c r="J311" s="154"/>
    </row>
    <row r="312" spans="1:10" ht="15.45" x14ac:dyDescent="0.4">
      <c r="A312" s="98">
        <f t="shared" si="5"/>
        <v>304</v>
      </c>
      <c r="B312" s="146" t="s">
        <v>120</v>
      </c>
      <c r="C312" s="152"/>
      <c r="D312" s="152"/>
      <c r="E312" s="153"/>
      <c r="F312" s="151"/>
      <c r="G312" s="149"/>
      <c r="H312" s="151"/>
      <c r="I312" s="151"/>
      <c r="J312" s="154"/>
    </row>
    <row r="313" spans="1:10" ht="15.45" x14ac:dyDescent="0.4">
      <c r="A313" s="98">
        <f t="shared" si="5"/>
        <v>305</v>
      </c>
      <c r="B313" s="146" t="s">
        <v>120</v>
      </c>
      <c r="C313" s="147"/>
      <c r="D313" s="147"/>
      <c r="E313" s="149"/>
      <c r="F313" s="149"/>
      <c r="G313" s="149"/>
      <c r="H313" s="149"/>
      <c r="I313" s="149"/>
      <c r="J313" s="150"/>
    </row>
    <row r="314" spans="1:10" ht="15.45" x14ac:dyDescent="0.4">
      <c r="A314" s="98">
        <f t="shared" si="5"/>
        <v>306</v>
      </c>
      <c r="B314" s="146" t="s">
        <v>120</v>
      </c>
      <c r="C314" s="147"/>
      <c r="D314" s="147"/>
      <c r="E314" s="149"/>
      <c r="F314" s="149"/>
      <c r="G314" s="149"/>
      <c r="H314" s="149"/>
      <c r="I314" s="149"/>
      <c r="J314" s="150"/>
    </row>
    <row r="315" spans="1:10" ht="15.45" x14ac:dyDescent="0.4">
      <c r="A315" s="98">
        <f t="shared" si="5"/>
        <v>307</v>
      </c>
      <c r="B315" s="146" t="s">
        <v>120</v>
      </c>
      <c r="C315" s="147"/>
      <c r="D315" s="147"/>
      <c r="E315" s="149"/>
      <c r="F315" s="149"/>
      <c r="G315" s="149"/>
      <c r="H315" s="149"/>
      <c r="I315" s="149"/>
      <c r="J315" s="150"/>
    </row>
    <row r="316" spans="1:10" ht="15.45" x14ac:dyDescent="0.4">
      <c r="A316" s="98">
        <f t="shared" si="5"/>
        <v>308</v>
      </c>
      <c r="B316" s="146" t="s">
        <v>120</v>
      </c>
      <c r="C316" s="147"/>
      <c r="D316" s="147"/>
      <c r="E316" s="149"/>
      <c r="F316" s="149"/>
      <c r="G316" s="149"/>
      <c r="H316" s="149"/>
      <c r="I316" s="149"/>
      <c r="J316" s="150"/>
    </row>
    <row r="317" spans="1:10" ht="15.45" x14ac:dyDescent="0.4">
      <c r="A317" s="98">
        <f t="shared" si="5"/>
        <v>309</v>
      </c>
      <c r="B317" s="146" t="s">
        <v>120</v>
      </c>
      <c r="C317" s="147"/>
      <c r="D317" s="147"/>
      <c r="E317" s="149"/>
      <c r="F317" s="149"/>
      <c r="G317" s="149"/>
      <c r="H317" s="149"/>
      <c r="I317" s="149"/>
      <c r="J317" s="150"/>
    </row>
    <row r="318" spans="1:10" ht="15.45" x14ac:dyDescent="0.4">
      <c r="A318" s="98">
        <f t="shared" si="5"/>
        <v>310</v>
      </c>
      <c r="B318" s="146" t="s">
        <v>120</v>
      </c>
      <c r="C318" s="147"/>
      <c r="D318" s="147"/>
      <c r="E318" s="149"/>
      <c r="F318" s="149"/>
      <c r="G318" s="149"/>
      <c r="H318" s="149"/>
      <c r="I318" s="149"/>
      <c r="J318" s="150"/>
    </row>
    <row r="319" spans="1:10" ht="15.45" x14ac:dyDescent="0.4">
      <c r="A319" s="98">
        <f t="shared" si="5"/>
        <v>311</v>
      </c>
      <c r="B319" s="146" t="s">
        <v>120</v>
      </c>
      <c r="C319" s="147"/>
      <c r="D319" s="147"/>
      <c r="E319" s="149"/>
      <c r="F319" s="149"/>
      <c r="G319" s="149"/>
      <c r="H319" s="149"/>
      <c r="I319" s="149"/>
      <c r="J319" s="150"/>
    </row>
    <row r="320" spans="1:10" ht="15.45" x14ac:dyDescent="0.4">
      <c r="A320" s="98">
        <f t="shared" si="5"/>
        <v>312</v>
      </c>
      <c r="B320" s="146" t="s">
        <v>120</v>
      </c>
      <c r="C320" s="147"/>
      <c r="D320" s="147"/>
      <c r="E320" s="149"/>
      <c r="F320" s="149"/>
      <c r="G320" s="149"/>
      <c r="H320" s="149"/>
      <c r="I320" s="149"/>
      <c r="J320" s="150"/>
    </row>
    <row r="321" spans="1:10" ht="15.45" x14ac:dyDescent="0.4">
      <c r="A321" s="98">
        <f t="shared" si="5"/>
        <v>313</v>
      </c>
      <c r="B321" s="146" t="s">
        <v>120</v>
      </c>
      <c r="C321" s="147"/>
      <c r="D321" s="147"/>
      <c r="E321" s="149"/>
      <c r="F321" s="149"/>
      <c r="G321" s="149"/>
      <c r="H321" s="149"/>
      <c r="I321" s="149"/>
      <c r="J321" s="150"/>
    </row>
    <row r="322" spans="1:10" ht="15.45" x14ac:dyDescent="0.4">
      <c r="A322" s="98">
        <f t="shared" si="5"/>
        <v>314</v>
      </c>
      <c r="B322" s="146" t="s">
        <v>120</v>
      </c>
      <c r="C322" s="147"/>
      <c r="D322" s="147"/>
      <c r="E322" s="149"/>
      <c r="F322" s="149"/>
      <c r="G322" s="149"/>
      <c r="H322" s="149"/>
      <c r="I322" s="149"/>
      <c r="J322" s="150"/>
    </row>
    <row r="323" spans="1:10" ht="15.45" x14ac:dyDescent="0.4">
      <c r="A323" s="98">
        <f t="shared" si="5"/>
        <v>315</v>
      </c>
      <c r="B323" s="146" t="s">
        <v>120</v>
      </c>
      <c r="C323" s="147"/>
      <c r="D323" s="147"/>
      <c r="E323" s="149"/>
      <c r="F323" s="149"/>
      <c r="G323" s="149"/>
      <c r="H323" s="149"/>
      <c r="I323" s="149"/>
      <c r="J323" s="150"/>
    </row>
    <row r="324" spans="1:10" ht="15.45" x14ac:dyDescent="0.4">
      <c r="A324" s="98">
        <f t="shared" si="5"/>
        <v>316</v>
      </c>
      <c r="B324" s="146" t="s">
        <v>120</v>
      </c>
      <c r="C324" s="147"/>
      <c r="D324" s="147"/>
      <c r="E324" s="149"/>
      <c r="F324" s="149"/>
      <c r="G324" s="149"/>
      <c r="H324" s="149"/>
      <c r="I324" s="149"/>
      <c r="J324" s="150"/>
    </row>
    <row r="325" spans="1:10" ht="15.45" x14ac:dyDescent="0.4">
      <c r="A325" s="98">
        <f t="shared" si="5"/>
        <v>317</v>
      </c>
      <c r="B325" s="146" t="s">
        <v>120</v>
      </c>
      <c r="C325" s="147"/>
      <c r="D325" s="147"/>
      <c r="E325" s="149"/>
      <c r="F325" s="149"/>
      <c r="G325" s="149"/>
      <c r="H325" s="149"/>
      <c r="I325" s="149"/>
      <c r="J325" s="150"/>
    </row>
    <row r="326" spans="1:10" ht="15.45" x14ac:dyDescent="0.4">
      <c r="A326" s="98">
        <f t="shared" si="5"/>
        <v>318</v>
      </c>
      <c r="B326" s="146" t="s">
        <v>120</v>
      </c>
      <c r="C326" s="147"/>
      <c r="D326" s="147"/>
      <c r="E326" s="149"/>
      <c r="F326" s="149"/>
      <c r="G326" s="149"/>
      <c r="H326" s="149"/>
      <c r="I326" s="149"/>
      <c r="J326" s="150"/>
    </row>
    <row r="327" spans="1:10" ht="15.45" x14ac:dyDescent="0.4">
      <c r="A327" s="98">
        <f t="shared" si="5"/>
        <v>319</v>
      </c>
      <c r="B327" s="146" t="s">
        <v>120</v>
      </c>
      <c r="C327" s="147"/>
      <c r="D327" s="147"/>
      <c r="E327" s="149"/>
      <c r="F327" s="149"/>
      <c r="G327" s="149"/>
      <c r="H327" s="149"/>
      <c r="I327" s="149"/>
      <c r="J327" s="150"/>
    </row>
    <row r="328" spans="1:10" ht="15.9" thickBot="1" x14ac:dyDescent="0.45">
      <c r="A328" s="99">
        <f t="shared" si="5"/>
        <v>320</v>
      </c>
      <c r="B328" s="155" t="s">
        <v>120</v>
      </c>
      <c r="C328" s="156"/>
      <c r="D328" s="156"/>
      <c r="E328" s="157"/>
      <c r="F328" s="157"/>
      <c r="G328" s="157"/>
      <c r="H328" s="157"/>
      <c r="I328" s="157"/>
      <c r="J328" s="158"/>
    </row>
  </sheetData>
  <sheetProtection selectLockedCells="1"/>
  <printOptions horizontalCentered="1" verticalCentered="1"/>
  <pageMargins left="0.7" right="0.7" top="0.75" bottom="0.75" header="0.3" footer="0.3"/>
  <pageSetup scale="67" fitToHeight="0" orientation="landscape" r:id="rId1"/>
  <headerFooter>
    <oddFooter>&amp;LPrepared by OPIC&amp;RRevised: 08/2025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5b7956b-0999-4191-bdd0-8a6f989785da">
      <UserInfo>
        <DisplayName/>
        <AccountId xsi:nil="true"/>
        <AccountType/>
      </UserInfo>
    </SharedWithUsers>
    <TaxCatchAll xmlns="95b7956b-0999-4191-bdd0-8a6f989785da" xsi:nil="true"/>
    <lcf76f155ced4ddcb4097134ff3c332f xmlns="5b6ccc92-54a5-4963-a0e0-9afc52411d17">
      <Terms xmlns="http://schemas.microsoft.com/office/infopath/2007/PartnerControls"/>
    </lcf76f155ced4ddcb4097134ff3c332f>
    <MediaLengthInSeconds xmlns="5b6ccc92-54a5-4963-a0e0-9afc52411d17" xsi:nil="true"/>
    <ImageContent xmlns="5b6ccc92-54a5-4963-a0e0-9afc52411d17" xsi:nil="true"/>
    <DateCreated xmlns="5b6ccc92-54a5-4963-a0e0-9afc52411d17">2025-08-29T17:44:57+00:00</DateCre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5C79E06884644591420ADA93C8648D" ma:contentTypeVersion="21" ma:contentTypeDescription="Create a new document." ma:contentTypeScope="" ma:versionID="d370a4baf9d897f5230fbb8bdb80436b">
  <xsd:schema xmlns:xsd="http://www.w3.org/2001/XMLSchema" xmlns:xs="http://www.w3.org/2001/XMLSchema" xmlns:p="http://schemas.microsoft.com/office/2006/metadata/properties" xmlns:ns2="5b6ccc92-54a5-4963-a0e0-9afc52411d17" xmlns:ns3="95b7956b-0999-4191-bdd0-8a6f989785da" targetNamespace="http://schemas.microsoft.com/office/2006/metadata/properties" ma:root="true" ma:fieldsID="8bbfe2f82b345683dffc7ee2e3bcec12" ns2:_="" ns3:_="">
    <xsd:import namespace="5b6ccc92-54a5-4963-a0e0-9afc52411d17"/>
    <xsd:import namespace="95b7956b-0999-4191-bdd0-8a6f989785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DateCreated" minOccurs="0"/>
                <xsd:element ref="ns2:ImageContent"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ccc92-54a5-4963-a0e0-9afc52411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DateCreated" ma:index="19" nillable="true" ma:displayName="Date Created" ma:default="[today]" ma:format="DateOnly" ma:internalName="DateCreated">
      <xsd:simpleType>
        <xsd:restriction base="dms:DateTime"/>
      </xsd:simpleType>
    </xsd:element>
    <xsd:element name="ImageContent" ma:index="20" nillable="true" ma:displayName="Image Content" ma:format="Dropdown" ma:internalName="ImageContent">
      <xsd:complexType>
        <xsd:complexContent>
          <xsd:extension base="dms:MultiChoice">
            <xsd:sequence>
              <xsd:element name="Value" maxOccurs="unbounded" minOccurs="0" nillable="true">
                <xsd:simpleType>
                  <xsd:restriction base="dms:Choice">
                    <xsd:enumeration value="Health"/>
                    <xsd:enumeration value="Homeowners"/>
                    <xsd:enumeration value="Auto"/>
                    <xsd:enumeration value="Weather"/>
                    <xsd:enumeration value="General Insurance"/>
                    <xsd:enumeration value="Seasons/Holidays"/>
                    <xsd:enumeration value="Flood/Water"/>
                    <xsd:enumeration value="Natural Disasters"/>
                    <xsd:enumeration value="Texas/Capitol"/>
                    <xsd:enumeration value="Preparedness/Safety"/>
                    <xsd:enumeration value="Claims"/>
                    <xsd:enumeration value="Shopping"/>
                    <xsd:enumeration value="Cyber/Fraud/Security"/>
                    <xsd:enumeration value="Workers Comp"/>
                    <xsd:enumeration value="People/Pets"/>
                    <xsd:enumeration value="Travel"/>
                    <xsd:enumeration value="Ag"/>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e6036d6-8fca-4068-82cc-e689108ed8a8"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b7956b-0999-4191-bdd0-8a6f989785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de4db02-9486-42cc-b9d6-44b6b8cfd6ba}" ma:internalName="TaxCatchAll" ma:showField="CatchAllData" ma:web="95b7956b-0999-4191-bdd0-8a6f98978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09A8B-7D48-4536-9E2A-5E60F024B7C4}">
  <ds:schemaRefs>
    <ds:schemaRef ds:uri="1e3ffa2a-7937-4806-ac06-5e63e2e89d6a"/>
    <ds:schemaRef ds:uri="http://purl.org/dc/terms/"/>
    <ds:schemaRef ds:uri="http://schemas.microsoft.com/office/2006/documentManagement/types"/>
    <ds:schemaRef ds:uri="d853a810-d2a2-4c28-9ad9-9100c9a22e04"/>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4aa621b-1506-495a-b596-3fcc15b45d4f"/>
    <ds:schemaRef ds:uri="http://www.w3.org/XML/1998/namespace"/>
    <ds:schemaRef ds:uri="f9bb2185-9c99-433a-b21d-fe5a990644dd"/>
  </ds:schemaRefs>
</ds:datastoreItem>
</file>

<file path=customXml/itemProps2.xml><?xml version="1.0" encoding="utf-8"?>
<ds:datastoreItem xmlns:ds="http://schemas.openxmlformats.org/officeDocument/2006/customXml" ds:itemID="{13703EC9-171B-454E-AF86-D7BF1D17C071}"/>
</file>

<file path=customXml/itemProps3.xml><?xml version="1.0" encoding="utf-8"?>
<ds:datastoreItem xmlns:ds="http://schemas.openxmlformats.org/officeDocument/2006/customXml" ds:itemID="{288AEE0F-8B43-4282-8F39-18DB249F2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Table of Contents and Notes</vt:lpstr>
      <vt:lpstr>Revenue Sources - Example</vt:lpstr>
      <vt:lpstr>4. Revenue Sources</vt:lpstr>
      <vt:lpstr>Financial Performance - Example</vt:lpstr>
      <vt:lpstr>5. Financial Performance</vt:lpstr>
      <vt:lpstr>RCC Reasonableness-Example</vt:lpstr>
      <vt:lpstr>7. RCC Reasonableness</vt:lpstr>
      <vt:lpstr>Rate Comparison -Example</vt:lpstr>
      <vt:lpstr>8. Rate Comparison</vt:lpstr>
      <vt:lpstr>'RCC Reasonableness-Example'!Print_Area</vt:lpstr>
      <vt:lpstr>'Revenue Sources - Example'!Print_Area</vt:lpstr>
      <vt:lpstr>'Table of Contents and Notes'!Print_Area</vt:lpstr>
      <vt:lpstr>'8. Rate Comparison'!Print_Titles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 Conner</dc:creator>
  <cp:keywords/>
  <dc:description/>
  <cp:lastModifiedBy>Richard Powell</cp:lastModifiedBy>
  <cp:revision/>
  <cp:lastPrinted>2025-08-29T17:18:01Z</cp:lastPrinted>
  <dcterms:created xsi:type="dcterms:W3CDTF">2021-09-21T19:31:40Z</dcterms:created>
  <dcterms:modified xsi:type="dcterms:W3CDTF">2025-08-29T17:19:20Z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0x010100C45C79E06884644591420ADA93C8648D</vt:lpwstr>
  </property>
  <property fmtid="{D5CDD505-2E9C-101B-9397-08002B2CF9AE}" pid="3" name="_dlc_DocIdItemGuid">
    <vt:lpwstr>5b33d71d-0c1f-45da-bd46-498f88897e49</vt:lpwstr>
  </property>
  <property fmtid="{D5CDD505-2E9C-101B-9397-08002B2CF9AE}" pid="4" name="Order">
    <vt:r8>44800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